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70" yWindow="615" windowWidth="20775" windowHeight="11700" activeTab="1"/>
  </bookViews>
  <sheets>
    <sheet name="Apresentação Projeto" sheetId="1" r:id="rId1"/>
    <sheet name="Acompanhamento" sheetId="2" r:id="rId2"/>
    <sheet name="Relatório Diário" sheetId="3" r:id="rId3"/>
    <sheet name="Report DB" sheetId="4" r:id="rId4"/>
    <sheet name="CheckList" sheetId="5" r:id="rId5"/>
    <sheet name="Gráficos" sheetId="6" r:id="rId6"/>
    <sheet name="Dúvidas" sheetId="7" r:id="rId7"/>
    <sheet name="Testes" sheetId="8" r:id="rId8"/>
  </sheets>
  <definedNames>
    <definedName name="data_dolar">#REF!</definedName>
  </definedNames>
  <calcPr calcId="125725"/>
</workbook>
</file>

<file path=xl/calcChain.xml><?xml version="1.0" encoding="utf-8"?>
<calcChain xmlns="http://schemas.openxmlformats.org/spreadsheetml/2006/main">
  <c r="B1" i="8"/>
  <c r="B1" i="7"/>
  <c r="A10" i="6"/>
  <c r="A9"/>
  <c r="A8"/>
  <c r="A7"/>
  <c r="H4"/>
  <c r="G4"/>
  <c r="C19" i="4"/>
  <c r="C18"/>
  <c r="C6"/>
  <c r="C5"/>
  <c r="D3"/>
  <c r="B3"/>
  <c r="B2"/>
  <c r="B1"/>
  <c r="E20" i="3"/>
  <c r="C20"/>
  <c r="E19"/>
  <c r="C19"/>
  <c r="E18"/>
  <c r="C18"/>
  <c r="E17"/>
  <c r="C17"/>
  <c r="E16"/>
  <c r="C16"/>
  <c r="J15"/>
  <c r="E15"/>
  <c r="J14"/>
  <c r="E14"/>
  <c r="J13"/>
  <c r="E13"/>
  <c r="A9"/>
  <c r="C7"/>
  <c r="C6"/>
  <c r="I5"/>
  <c r="F5"/>
  <c r="C5"/>
  <c r="A4"/>
  <c r="B2"/>
  <c r="J2031" i="2"/>
  <c r="I2031"/>
  <c r="H2031"/>
  <c r="H3" s="1"/>
  <c r="B8" i="6" s="1"/>
  <c r="G2031" i="2"/>
  <c r="G3" s="1"/>
  <c r="B7" i="6" s="1"/>
  <c r="A2031" i="2"/>
  <c r="B13" i="6" s="1"/>
  <c r="B16" s="1"/>
  <c r="J3" i="2"/>
  <c r="B10" i="6" s="1"/>
  <c r="I3" i="2"/>
  <c r="B9" i="6" s="1"/>
  <c r="D1" i="2"/>
  <c r="H801" i="1"/>
  <c r="G801"/>
  <c r="F801"/>
  <c r="D801"/>
  <c r="H800"/>
  <c r="G800"/>
  <c r="F800"/>
  <c r="D800"/>
  <c r="H799"/>
  <c r="F799"/>
  <c r="G799" s="1"/>
  <c r="D799"/>
  <c r="H798"/>
  <c r="F798"/>
  <c r="G798" s="1"/>
  <c r="D798"/>
  <c r="H797"/>
  <c r="F797"/>
  <c r="G797" s="1"/>
  <c r="D797"/>
  <c r="H796"/>
  <c r="F796"/>
  <c r="G796" s="1"/>
  <c r="D796"/>
  <c r="H795"/>
  <c r="F795"/>
  <c r="G795" s="1"/>
  <c r="D795"/>
  <c r="H794"/>
  <c r="F794"/>
  <c r="G794" s="1"/>
  <c r="D794"/>
  <c r="H793"/>
  <c r="F793"/>
  <c r="G793" s="1"/>
  <c r="D793"/>
  <c r="H792"/>
  <c r="F792"/>
  <c r="G792" s="1"/>
  <c r="D792"/>
  <c r="H791"/>
  <c r="G791"/>
  <c r="F791"/>
  <c r="D791"/>
  <c r="H790"/>
  <c r="F790"/>
  <c r="G790" s="1"/>
  <c r="D790"/>
  <c r="H789"/>
  <c r="F789"/>
  <c r="G789" s="1"/>
  <c r="D789"/>
  <c r="H788"/>
  <c r="F788"/>
  <c r="G788" s="1"/>
  <c r="D788"/>
  <c r="H787"/>
  <c r="F787"/>
  <c r="G787" s="1"/>
  <c r="D787"/>
  <c r="H786"/>
  <c r="F786"/>
  <c r="G786" s="1"/>
  <c r="D786"/>
  <c r="H785"/>
  <c r="F785"/>
  <c r="G785" s="1"/>
  <c r="D785"/>
  <c r="H784"/>
  <c r="F784"/>
  <c r="G784" s="1"/>
  <c r="D784"/>
  <c r="H783"/>
  <c r="F783"/>
  <c r="G783" s="1"/>
  <c r="D783"/>
  <c r="H782"/>
  <c r="G782"/>
  <c r="F782"/>
  <c r="D782"/>
  <c r="H781"/>
  <c r="F781"/>
  <c r="G781" s="1"/>
  <c r="D781"/>
  <c r="H780"/>
  <c r="F780"/>
  <c r="G780" s="1"/>
  <c r="D780"/>
  <c r="H779"/>
  <c r="F779"/>
  <c r="G779" s="1"/>
  <c r="D779"/>
  <c r="H778"/>
  <c r="F778"/>
  <c r="G778" s="1"/>
  <c r="D778"/>
  <c r="H777"/>
  <c r="F777"/>
  <c r="G777" s="1"/>
  <c r="D777"/>
  <c r="H776"/>
  <c r="F776"/>
  <c r="G776" s="1"/>
  <c r="D776"/>
  <c r="H775"/>
  <c r="F775"/>
  <c r="G775" s="1"/>
  <c r="D775"/>
  <c r="H774"/>
  <c r="F774"/>
  <c r="G774" s="1"/>
  <c r="D774"/>
  <c r="H773"/>
  <c r="G773"/>
  <c r="F773"/>
  <c r="D773"/>
  <c r="H772"/>
  <c r="F772"/>
  <c r="G772" s="1"/>
  <c r="D772"/>
  <c r="H771"/>
  <c r="F771"/>
  <c r="G771" s="1"/>
  <c r="D771"/>
  <c r="H770"/>
  <c r="F770"/>
  <c r="G770" s="1"/>
  <c r="D770"/>
  <c r="H769"/>
  <c r="F769"/>
  <c r="G769" s="1"/>
  <c r="D769"/>
  <c r="H768"/>
  <c r="F768"/>
  <c r="G768" s="1"/>
  <c r="D768"/>
  <c r="H767"/>
  <c r="F767"/>
  <c r="G767" s="1"/>
  <c r="D767"/>
  <c r="H766"/>
  <c r="F766"/>
  <c r="G766" s="1"/>
  <c r="D766"/>
  <c r="H765"/>
  <c r="F765"/>
  <c r="G765" s="1"/>
  <c r="D765"/>
  <c r="H764"/>
  <c r="G764"/>
  <c r="F764"/>
  <c r="D764"/>
  <c r="H763"/>
  <c r="F763"/>
  <c r="G763" s="1"/>
  <c r="D763"/>
  <c r="H762"/>
  <c r="F762"/>
  <c r="G762" s="1"/>
  <c r="D762"/>
  <c r="H761"/>
  <c r="F761"/>
  <c r="G761" s="1"/>
  <c r="D761"/>
  <c r="H760"/>
  <c r="F760"/>
  <c r="G760" s="1"/>
  <c r="D760"/>
  <c r="H759"/>
  <c r="F759"/>
  <c r="G759" s="1"/>
  <c r="D759"/>
  <c r="H758"/>
  <c r="F758"/>
  <c r="G758" s="1"/>
  <c r="D758"/>
  <c r="H757"/>
  <c r="F757"/>
  <c r="G757" s="1"/>
  <c r="D757"/>
  <c r="H756"/>
  <c r="F756"/>
  <c r="G756" s="1"/>
  <c r="D756"/>
  <c r="H755"/>
  <c r="G755"/>
  <c r="F755"/>
  <c r="D755"/>
  <c r="H754"/>
  <c r="F754"/>
  <c r="G754" s="1"/>
  <c r="D754"/>
  <c r="H753"/>
  <c r="F753"/>
  <c r="G753" s="1"/>
  <c r="D753"/>
  <c r="H752"/>
  <c r="F752"/>
  <c r="G752" s="1"/>
  <c r="D752"/>
  <c r="H751"/>
  <c r="F751"/>
  <c r="G751" s="1"/>
  <c r="D751"/>
  <c r="H750"/>
  <c r="F750"/>
  <c r="G750" s="1"/>
  <c r="D750"/>
  <c r="H749"/>
  <c r="F749"/>
  <c r="G749" s="1"/>
  <c r="D749"/>
  <c r="H748"/>
  <c r="F748"/>
  <c r="G748" s="1"/>
  <c r="D748"/>
  <c r="H747"/>
  <c r="F747"/>
  <c r="G747" s="1"/>
  <c r="D747"/>
  <c r="H746"/>
  <c r="G746"/>
  <c r="F746"/>
  <c r="D746"/>
  <c r="H745"/>
  <c r="F745"/>
  <c r="G745" s="1"/>
  <c r="D745"/>
  <c r="H744"/>
  <c r="F744"/>
  <c r="G744" s="1"/>
  <c r="D744"/>
  <c r="H743"/>
  <c r="F743"/>
  <c r="G743" s="1"/>
  <c r="D743"/>
  <c r="H742"/>
  <c r="F742"/>
  <c r="G742" s="1"/>
  <c r="D742"/>
  <c r="H741"/>
  <c r="F741"/>
  <c r="G741" s="1"/>
  <c r="D741"/>
  <c r="H740"/>
  <c r="F740"/>
  <c r="G740" s="1"/>
  <c r="D740"/>
  <c r="H739"/>
  <c r="F739"/>
  <c r="G739" s="1"/>
  <c r="D739"/>
  <c r="H738"/>
  <c r="F738"/>
  <c r="G738" s="1"/>
  <c r="D738"/>
  <c r="H737"/>
  <c r="G737"/>
  <c r="F737"/>
  <c r="D737"/>
  <c r="H736"/>
  <c r="F736"/>
  <c r="G736" s="1"/>
  <c r="D736"/>
  <c r="H735"/>
  <c r="F735"/>
  <c r="G735" s="1"/>
  <c r="D735"/>
  <c r="H734"/>
  <c r="F734"/>
  <c r="G734" s="1"/>
  <c r="D734"/>
  <c r="H733"/>
  <c r="F733"/>
  <c r="G733" s="1"/>
  <c r="D733"/>
  <c r="H732"/>
  <c r="F732"/>
  <c r="G732" s="1"/>
  <c r="D732"/>
  <c r="H731"/>
  <c r="F731"/>
  <c r="G731" s="1"/>
  <c r="D731"/>
  <c r="H730"/>
  <c r="F730"/>
  <c r="G730" s="1"/>
  <c r="D730"/>
  <c r="H729"/>
  <c r="F729"/>
  <c r="G729" s="1"/>
  <c r="D729"/>
  <c r="H728"/>
  <c r="G728"/>
  <c r="F728"/>
  <c r="D728"/>
  <c r="H727"/>
  <c r="F727"/>
  <c r="G727" s="1"/>
  <c r="D727"/>
  <c r="H726"/>
  <c r="F726"/>
  <c r="G726" s="1"/>
  <c r="D726"/>
  <c r="H725"/>
  <c r="F725"/>
  <c r="G725" s="1"/>
  <c r="D725"/>
  <c r="H724"/>
  <c r="F724"/>
  <c r="G724" s="1"/>
  <c r="D724"/>
  <c r="H723"/>
  <c r="F723"/>
  <c r="G723" s="1"/>
  <c r="D723"/>
  <c r="H722"/>
  <c r="F722"/>
  <c r="G722" s="1"/>
  <c r="D722"/>
  <c r="H721"/>
  <c r="F721"/>
  <c r="G721" s="1"/>
  <c r="D721"/>
  <c r="H720"/>
  <c r="F720"/>
  <c r="G720" s="1"/>
  <c r="D720"/>
  <c r="H719"/>
  <c r="G719"/>
  <c r="F719"/>
  <c r="D719"/>
  <c r="H718"/>
  <c r="F718"/>
  <c r="G718" s="1"/>
  <c r="D718"/>
  <c r="H717"/>
  <c r="F717"/>
  <c r="G717" s="1"/>
  <c r="D717"/>
  <c r="H716"/>
  <c r="F716"/>
  <c r="G716" s="1"/>
  <c r="D716"/>
  <c r="H715"/>
  <c r="F715"/>
  <c r="G715" s="1"/>
  <c r="D715"/>
  <c r="H714"/>
  <c r="F714"/>
  <c r="G714" s="1"/>
  <c r="D714"/>
  <c r="H713"/>
  <c r="F713"/>
  <c r="G713" s="1"/>
  <c r="D713"/>
  <c r="H712"/>
  <c r="F712"/>
  <c r="G712" s="1"/>
  <c r="D712"/>
  <c r="H711"/>
  <c r="F711"/>
  <c r="G711" s="1"/>
  <c r="D711"/>
  <c r="H710"/>
  <c r="G710"/>
  <c r="F710"/>
  <c r="D710"/>
  <c r="H709"/>
  <c r="F709"/>
  <c r="G709" s="1"/>
  <c r="D709"/>
  <c r="H708"/>
  <c r="F708"/>
  <c r="G708" s="1"/>
  <c r="D708"/>
  <c r="H707"/>
  <c r="F707"/>
  <c r="G707" s="1"/>
  <c r="D707"/>
  <c r="H706"/>
  <c r="F706"/>
  <c r="G706" s="1"/>
  <c r="D706"/>
  <c r="H705"/>
  <c r="F705"/>
  <c r="G705" s="1"/>
  <c r="D705"/>
  <c r="H704"/>
  <c r="F704"/>
  <c r="G704" s="1"/>
  <c r="D704"/>
  <c r="H703"/>
  <c r="F703"/>
  <c r="G703" s="1"/>
  <c r="D703"/>
  <c r="H702"/>
  <c r="F702"/>
  <c r="G702" s="1"/>
  <c r="D702"/>
  <c r="H701"/>
  <c r="G701"/>
  <c r="F701"/>
  <c r="D701"/>
  <c r="H700"/>
  <c r="F700"/>
  <c r="G700" s="1"/>
  <c r="D700"/>
  <c r="H699"/>
  <c r="F699"/>
  <c r="G699" s="1"/>
  <c r="D699"/>
  <c r="H698"/>
  <c r="F698"/>
  <c r="G698" s="1"/>
  <c r="D698"/>
  <c r="H697"/>
  <c r="F697"/>
  <c r="G697" s="1"/>
  <c r="D697"/>
  <c r="H696"/>
  <c r="F696"/>
  <c r="G696" s="1"/>
  <c r="D696"/>
  <c r="H695"/>
  <c r="F695"/>
  <c r="G695" s="1"/>
  <c r="D695"/>
  <c r="H694"/>
  <c r="F694"/>
  <c r="G694" s="1"/>
  <c r="D694"/>
  <c r="H693"/>
  <c r="F693"/>
  <c r="G693" s="1"/>
  <c r="D693"/>
  <c r="H692"/>
  <c r="G692"/>
  <c r="F692"/>
  <c r="D692"/>
  <c r="H691"/>
  <c r="F691"/>
  <c r="G691" s="1"/>
  <c r="D691"/>
  <c r="H690"/>
  <c r="F690"/>
  <c r="G690" s="1"/>
  <c r="D690"/>
  <c r="H689"/>
  <c r="F689"/>
  <c r="G689" s="1"/>
  <c r="D689"/>
  <c r="H688"/>
  <c r="F688"/>
  <c r="G688" s="1"/>
  <c r="D688"/>
  <c r="H687"/>
  <c r="F687"/>
  <c r="G687" s="1"/>
  <c r="D687"/>
  <c r="H686"/>
  <c r="F686"/>
  <c r="G686" s="1"/>
  <c r="D686"/>
  <c r="H685"/>
  <c r="F685"/>
  <c r="G685" s="1"/>
  <c r="D685"/>
  <c r="H684"/>
  <c r="F684"/>
  <c r="G684" s="1"/>
  <c r="D684"/>
  <c r="H683"/>
  <c r="G683"/>
  <c r="F683"/>
  <c r="D683"/>
  <c r="H682"/>
  <c r="F682"/>
  <c r="G682" s="1"/>
  <c r="D682"/>
  <c r="H681"/>
  <c r="F681"/>
  <c r="G681" s="1"/>
  <c r="D681"/>
  <c r="H680"/>
  <c r="F680"/>
  <c r="G680" s="1"/>
  <c r="D680"/>
  <c r="H679"/>
  <c r="F679"/>
  <c r="G679" s="1"/>
  <c r="D679"/>
  <c r="H678"/>
  <c r="F678"/>
  <c r="G678" s="1"/>
  <c r="D678"/>
  <c r="H677"/>
  <c r="F677"/>
  <c r="G677" s="1"/>
  <c r="D677"/>
  <c r="H676"/>
  <c r="F676"/>
  <c r="G676" s="1"/>
  <c r="D676"/>
  <c r="H675"/>
  <c r="F675"/>
  <c r="G675" s="1"/>
  <c r="D675"/>
  <c r="H674"/>
  <c r="G674"/>
  <c r="F674"/>
  <c r="D674"/>
  <c r="H673"/>
  <c r="F673"/>
  <c r="G673" s="1"/>
  <c r="D673"/>
  <c r="H672"/>
  <c r="F672"/>
  <c r="G672" s="1"/>
  <c r="D672"/>
  <c r="H671"/>
  <c r="F671"/>
  <c r="G671" s="1"/>
  <c r="D671"/>
  <c r="H670"/>
  <c r="F670"/>
  <c r="G670" s="1"/>
  <c r="D670"/>
  <c r="H669"/>
  <c r="F669"/>
  <c r="G669" s="1"/>
  <c r="D669"/>
  <c r="H668"/>
  <c r="F668"/>
  <c r="G668" s="1"/>
  <c r="D668"/>
  <c r="H667"/>
  <c r="F667"/>
  <c r="G667" s="1"/>
  <c r="D667"/>
  <c r="H666"/>
  <c r="F666"/>
  <c r="G666" s="1"/>
  <c r="D666"/>
  <c r="H665"/>
  <c r="G665"/>
  <c r="F665"/>
  <c r="D665"/>
  <c r="H664"/>
  <c r="F664"/>
  <c r="G664" s="1"/>
  <c r="D664"/>
  <c r="H663"/>
  <c r="F663"/>
  <c r="G663" s="1"/>
  <c r="D663"/>
  <c r="H662"/>
  <c r="F662"/>
  <c r="G662" s="1"/>
  <c r="D662"/>
  <c r="H661"/>
  <c r="F661"/>
  <c r="G661" s="1"/>
  <c r="D661"/>
  <c r="H660"/>
  <c r="F660"/>
  <c r="G660" s="1"/>
  <c r="D660"/>
  <c r="H659"/>
  <c r="F659"/>
  <c r="G659" s="1"/>
  <c r="D659"/>
  <c r="H658"/>
  <c r="F658"/>
  <c r="G658" s="1"/>
  <c r="D658"/>
  <c r="H657"/>
  <c r="F657"/>
  <c r="G657" s="1"/>
  <c r="D657"/>
  <c r="H656"/>
  <c r="G656"/>
  <c r="F656"/>
  <c r="D656"/>
  <c r="H655"/>
  <c r="F655"/>
  <c r="G655" s="1"/>
  <c r="D655"/>
  <c r="H654"/>
  <c r="F654"/>
  <c r="G654" s="1"/>
  <c r="D654"/>
  <c r="H653"/>
  <c r="F653"/>
  <c r="G653" s="1"/>
  <c r="D653"/>
  <c r="H652"/>
  <c r="F652"/>
  <c r="G652" s="1"/>
  <c r="D652"/>
  <c r="H651"/>
  <c r="F651"/>
  <c r="G651" s="1"/>
  <c r="D651"/>
  <c r="H650"/>
  <c r="F650"/>
  <c r="G650" s="1"/>
  <c r="D650"/>
  <c r="H649"/>
  <c r="F649"/>
  <c r="G649" s="1"/>
  <c r="D649"/>
  <c r="H648"/>
  <c r="F648"/>
  <c r="G648" s="1"/>
  <c r="D648"/>
  <c r="H647"/>
  <c r="G647"/>
  <c r="F647"/>
  <c r="D647"/>
  <c r="H646"/>
  <c r="F646"/>
  <c r="G646" s="1"/>
  <c r="D646"/>
  <c r="H645"/>
  <c r="F645"/>
  <c r="G645" s="1"/>
  <c r="D645"/>
  <c r="H644"/>
  <c r="F644"/>
  <c r="G644" s="1"/>
  <c r="D644"/>
  <c r="H643"/>
  <c r="F643"/>
  <c r="G643" s="1"/>
  <c r="D643"/>
  <c r="H642"/>
  <c r="F642"/>
  <c r="G642" s="1"/>
  <c r="D642"/>
  <c r="H641"/>
  <c r="F641"/>
  <c r="G641" s="1"/>
  <c r="D641"/>
  <c r="H640"/>
  <c r="F640"/>
  <c r="G640" s="1"/>
  <c r="D640"/>
  <c r="H639"/>
  <c r="F639"/>
  <c r="G639" s="1"/>
  <c r="D639"/>
  <c r="H638"/>
  <c r="G638"/>
  <c r="F638"/>
  <c r="D638"/>
  <c r="H637"/>
  <c r="F637"/>
  <c r="G637" s="1"/>
  <c r="D637"/>
  <c r="H636"/>
  <c r="F636"/>
  <c r="G636" s="1"/>
  <c r="D636"/>
  <c r="H635"/>
  <c r="F635"/>
  <c r="G635" s="1"/>
  <c r="D635"/>
  <c r="H634"/>
  <c r="F634"/>
  <c r="G634" s="1"/>
  <c r="D634"/>
  <c r="H633"/>
  <c r="F633"/>
  <c r="G633" s="1"/>
  <c r="D633"/>
  <c r="H632"/>
  <c r="F632"/>
  <c r="G632" s="1"/>
  <c r="D632"/>
  <c r="H631"/>
  <c r="F631"/>
  <c r="G631" s="1"/>
  <c r="D631"/>
  <c r="H630"/>
  <c r="F630"/>
  <c r="G630" s="1"/>
  <c r="D630"/>
  <c r="H629"/>
  <c r="G629"/>
  <c r="F629"/>
  <c r="D629"/>
  <c r="H628"/>
  <c r="F628"/>
  <c r="G628" s="1"/>
  <c r="D628"/>
  <c r="H627"/>
  <c r="F627"/>
  <c r="G627" s="1"/>
  <c r="D627"/>
  <c r="H626"/>
  <c r="F626"/>
  <c r="G626" s="1"/>
  <c r="D626"/>
  <c r="H625"/>
  <c r="F625"/>
  <c r="G625" s="1"/>
  <c r="D625"/>
  <c r="H624"/>
  <c r="F624"/>
  <c r="G624" s="1"/>
  <c r="D624"/>
  <c r="H623"/>
  <c r="F623"/>
  <c r="G623" s="1"/>
  <c r="D623"/>
  <c r="H622"/>
  <c r="F622"/>
  <c r="G622" s="1"/>
  <c r="D622"/>
  <c r="H621"/>
  <c r="F621"/>
  <c r="G621" s="1"/>
  <c r="D621"/>
  <c r="H620"/>
  <c r="G620"/>
  <c r="F620"/>
  <c r="D620"/>
  <c r="H619"/>
  <c r="F619"/>
  <c r="G619" s="1"/>
  <c r="D619"/>
  <c r="H618"/>
  <c r="F618"/>
  <c r="G618" s="1"/>
  <c r="D618"/>
  <c r="H617"/>
  <c r="F617"/>
  <c r="G617" s="1"/>
  <c r="D617"/>
  <c r="H616"/>
  <c r="F616"/>
  <c r="G616" s="1"/>
  <c r="D616"/>
  <c r="H615"/>
  <c r="F615"/>
  <c r="G615" s="1"/>
  <c r="D615"/>
  <c r="H614"/>
  <c r="F614"/>
  <c r="G614" s="1"/>
  <c r="D614"/>
  <c r="H613"/>
  <c r="F613"/>
  <c r="G613" s="1"/>
  <c r="D613"/>
  <c r="H612"/>
  <c r="F612"/>
  <c r="G612" s="1"/>
  <c r="D612"/>
  <c r="H611"/>
  <c r="G611"/>
  <c r="F611"/>
  <c r="D611"/>
  <c r="H610"/>
  <c r="F610"/>
  <c r="G610" s="1"/>
  <c r="D610"/>
  <c r="H609"/>
  <c r="F609"/>
  <c r="G609" s="1"/>
  <c r="D609"/>
  <c r="H608"/>
  <c r="F608"/>
  <c r="G608" s="1"/>
  <c r="D608"/>
  <c r="H607"/>
  <c r="F607"/>
  <c r="G607" s="1"/>
  <c r="D607"/>
  <c r="H606"/>
  <c r="F606"/>
  <c r="G606" s="1"/>
  <c r="D606"/>
  <c r="H605"/>
  <c r="F605"/>
  <c r="G605" s="1"/>
  <c r="D605"/>
  <c r="H604"/>
  <c r="F604"/>
  <c r="G604" s="1"/>
  <c r="D604"/>
  <c r="H603"/>
  <c r="G603"/>
  <c r="F603"/>
  <c r="D603"/>
  <c r="H602"/>
  <c r="G602"/>
  <c r="F602"/>
  <c r="D602"/>
  <c r="H601"/>
  <c r="F601"/>
  <c r="G601" s="1"/>
  <c r="D601"/>
  <c r="H600"/>
  <c r="F600"/>
  <c r="G600" s="1"/>
  <c r="D600"/>
  <c r="H599"/>
  <c r="G599"/>
  <c r="F599"/>
  <c r="D599"/>
  <c r="H598"/>
  <c r="F598"/>
  <c r="G598" s="1"/>
  <c r="D598"/>
  <c r="H597"/>
  <c r="G597"/>
  <c r="F597"/>
  <c r="D597"/>
  <c r="H596"/>
  <c r="F596"/>
  <c r="G596" s="1"/>
  <c r="D596"/>
  <c r="H595"/>
  <c r="F595"/>
  <c r="G595" s="1"/>
  <c r="D595"/>
  <c r="H594"/>
  <c r="G594"/>
  <c r="F594"/>
  <c r="D594"/>
  <c r="H593"/>
  <c r="F593"/>
  <c r="G593" s="1"/>
  <c r="D593"/>
  <c r="H592"/>
  <c r="F592"/>
  <c r="G592" s="1"/>
  <c r="D592"/>
  <c r="H591"/>
  <c r="F591"/>
  <c r="G591" s="1"/>
  <c r="D591"/>
  <c r="H590"/>
  <c r="G590"/>
  <c r="F590"/>
  <c r="D590"/>
  <c r="H589"/>
  <c r="F589"/>
  <c r="G589" s="1"/>
  <c r="D589"/>
  <c r="H588"/>
  <c r="F588"/>
  <c r="G588" s="1"/>
  <c r="D588"/>
  <c r="H587"/>
  <c r="F587"/>
  <c r="G587" s="1"/>
  <c r="D587"/>
  <c r="H586"/>
  <c r="F586"/>
  <c r="G586" s="1"/>
  <c r="D586"/>
  <c r="H585"/>
  <c r="G585"/>
  <c r="F585"/>
  <c r="D585"/>
  <c r="H584"/>
  <c r="G584"/>
  <c r="F584"/>
  <c r="D584"/>
  <c r="H583"/>
  <c r="F583"/>
  <c r="G583" s="1"/>
  <c r="D583"/>
  <c r="H582"/>
  <c r="F582"/>
  <c r="G582" s="1"/>
  <c r="D582"/>
  <c r="H581"/>
  <c r="G581"/>
  <c r="F581"/>
  <c r="D581"/>
  <c r="H580"/>
  <c r="F580"/>
  <c r="G580" s="1"/>
  <c r="D580"/>
  <c r="H579"/>
  <c r="G579"/>
  <c r="F579"/>
  <c r="D579"/>
  <c r="H578"/>
  <c r="F578"/>
  <c r="G578" s="1"/>
  <c r="D578"/>
  <c r="H577"/>
  <c r="F577"/>
  <c r="G577" s="1"/>
  <c r="D577"/>
  <c r="H576"/>
  <c r="G576"/>
  <c r="F576"/>
  <c r="D576"/>
  <c r="H575"/>
  <c r="F575"/>
  <c r="G575" s="1"/>
  <c r="D575"/>
  <c r="H574"/>
  <c r="F574"/>
  <c r="G574" s="1"/>
  <c r="D574"/>
  <c r="H573"/>
  <c r="F573"/>
  <c r="G573" s="1"/>
  <c r="D573"/>
  <c r="H572"/>
  <c r="G572"/>
  <c r="F572"/>
  <c r="D572"/>
  <c r="H571"/>
  <c r="F571"/>
  <c r="G571" s="1"/>
  <c r="D571"/>
  <c r="H570"/>
  <c r="F570"/>
  <c r="G570" s="1"/>
  <c r="D570"/>
  <c r="H569"/>
  <c r="F569"/>
  <c r="G569" s="1"/>
  <c r="D569"/>
  <c r="H568"/>
  <c r="F568"/>
  <c r="G568" s="1"/>
  <c r="D568"/>
  <c r="H567"/>
  <c r="G567"/>
  <c r="F567"/>
  <c r="D567"/>
  <c r="H566"/>
  <c r="G566"/>
  <c r="F566"/>
  <c r="D566"/>
  <c r="H565"/>
  <c r="F565"/>
  <c r="G565" s="1"/>
  <c r="D565"/>
  <c r="H564"/>
  <c r="F564"/>
  <c r="G564" s="1"/>
  <c r="D564"/>
  <c r="H563"/>
  <c r="G563"/>
  <c r="F563"/>
  <c r="D563"/>
  <c r="H562"/>
  <c r="F562"/>
  <c r="G562" s="1"/>
  <c r="D562"/>
  <c r="H561"/>
  <c r="G561"/>
  <c r="F561"/>
  <c r="D561"/>
  <c r="H560"/>
  <c r="F560"/>
  <c r="G560" s="1"/>
  <c r="D560"/>
  <c r="H559"/>
  <c r="F559"/>
  <c r="G559" s="1"/>
  <c r="D559"/>
  <c r="H558"/>
  <c r="G558"/>
  <c r="F558"/>
  <c r="D558"/>
  <c r="H557"/>
  <c r="F557"/>
  <c r="G557" s="1"/>
  <c r="D557"/>
  <c r="H556"/>
  <c r="F556"/>
  <c r="G556" s="1"/>
  <c r="D556"/>
  <c r="H555"/>
  <c r="F555"/>
  <c r="G555" s="1"/>
  <c r="D555"/>
  <c r="H554"/>
  <c r="G554"/>
  <c r="F554"/>
  <c r="D554"/>
  <c r="H553"/>
  <c r="F553"/>
  <c r="G553" s="1"/>
  <c r="D553"/>
  <c r="H552"/>
  <c r="F552"/>
  <c r="G552" s="1"/>
  <c r="D552"/>
  <c r="H551"/>
  <c r="F551"/>
  <c r="G551" s="1"/>
  <c r="D551"/>
  <c r="H550"/>
  <c r="F550"/>
  <c r="G550" s="1"/>
  <c r="D550"/>
  <c r="H549"/>
  <c r="G549"/>
  <c r="F549"/>
  <c r="D549"/>
  <c r="H548"/>
  <c r="G548"/>
  <c r="F548"/>
  <c r="D548"/>
  <c r="H547"/>
  <c r="F547"/>
  <c r="G547" s="1"/>
  <c r="D547"/>
  <c r="H546"/>
  <c r="F546"/>
  <c r="G546" s="1"/>
  <c r="D546"/>
  <c r="H545"/>
  <c r="G545"/>
  <c r="F545"/>
  <c r="D545"/>
  <c r="H544"/>
  <c r="F544"/>
  <c r="G544" s="1"/>
  <c r="D544"/>
  <c r="H543"/>
  <c r="G543"/>
  <c r="F543"/>
  <c r="D543"/>
  <c r="H542"/>
  <c r="F542"/>
  <c r="G542" s="1"/>
  <c r="D542"/>
  <c r="H541"/>
  <c r="F541"/>
  <c r="G541" s="1"/>
  <c r="D541"/>
  <c r="H540"/>
  <c r="G540"/>
  <c r="F540"/>
  <c r="D540"/>
  <c r="H539"/>
  <c r="F539"/>
  <c r="G539" s="1"/>
  <c r="D539"/>
  <c r="H538"/>
  <c r="F538"/>
  <c r="G538" s="1"/>
  <c r="D538"/>
  <c r="H537"/>
  <c r="F537"/>
  <c r="G537" s="1"/>
  <c r="D537"/>
  <c r="H536"/>
  <c r="G536"/>
  <c r="F536"/>
  <c r="D536"/>
  <c r="H535"/>
  <c r="F535"/>
  <c r="G535" s="1"/>
  <c r="D535"/>
  <c r="H534"/>
  <c r="F534"/>
  <c r="G534" s="1"/>
  <c r="D534"/>
  <c r="H533"/>
  <c r="F533"/>
  <c r="G533" s="1"/>
  <c r="D533"/>
  <c r="H532"/>
  <c r="F532"/>
  <c r="G532" s="1"/>
  <c r="D532"/>
  <c r="H531"/>
  <c r="G531"/>
  <c r="F531"/>
  <c r="D531"/>
  <c r="H530"/>
  <c r="G530"/>
  <c r="F530"/>
  <c r="D530"/>
  <c r="H529"/>
  <c r="F529"/>
  <c r="G529" s="1"/>
  <c r="D529"/>
  <c r="H528"/>
  <c r="F528"/>
  <c r="G528" s="1"/>
  <c r="D528"/>
  <c r="H527"/>
  <c r="G527"/>
  <c r="F527"/>
  <c r="D527"/>
  <c r="H526"/>
  <c r="F526"/>
  <c r="G526" s="1"/>
  <c r="D526"/>
  <c r="H525"/>
  <c r="G525"/>
  <c r="F525"/>
  <c r="D525"/>
  <c r="H524"/>
  <c r="F524"/>
  <c r="G524" s="1"/>
  <c r="D524"/>
  <c r="H523"/>
  <c r="F523"/>
  <c r="G523" s="1"/>
  <c r="D523"/>
  <c r="H522"/>
  <c r="G522"/>
  <c r="F522"/>
  <c r="D522"/>
  <c r="H521"/>
  <c r="F521"/>
  <c r="G521" s="1"/>
  <c r="D521"/>
  <c r="H520"/>
  <c r="F520"/>
  <c r="G520" s="1"/>
  <c r="D520"/>
  <c r="H519"/>
  <c r="F519"/>
  <c r="G519" s="1"/>
  <c r="D519"/>
  <c r="H518"/>
  <c r="G518"/>
  <c r="F518"/>
  <c r="D518"/>
  <c r="H517"/>
  <c r="F517"/>
  <c r="G517" s="1"/>
  <c r="D517"/>
  <c r="H516"/>
  <c r="F516"/>
  <c r="G516" s="1"/>
  <c r="D516"/>
  <c r="H515"/>
  <c r="F515"/>
  <c r="G515" s="1"/>
  <c r="D515"/>
  <c r="H514"/>
  <c r="F514"/>
  <c r="G514" s="1"/>
  <c r="D514"/>
  <c r="H513"/>
  <c r="G513"/>
  <c r="F513"/>
  <c r="D513"/>
  <c r="H512"/>
  <c r="G512"/>
  <c r="F512"/>
  <c r="D512"/>
  <c r="H511"/>
  <c r="F511"/>
  <c r="G511" s="1"/>
  <c r="D511"/>
  <c r="H510"/>
  <c r="F510"/>
  <c r="G510" s="1"/>
  <c r="D510"/>
  <c r="H509"/>
  <c r="G509"/>
  <c r="F509"/>
  <c r="D509"/>
  <c r="H508"/>
  <c r="F508"/>
  <c r="G508" s="1"/>
  <c r="D508"/>
  <c r="H507"/>
  <c r="G507"/>
  <c r="F507"/>
  <c r="D507"/>
  <c r="H506"/>
  <c r="F506"/>
  <c r="G506" s="1"/>
  <c r="D506"/>
  <c r="H505"/>
  <c r="F505"/>
  <c r="G505" s="1"/>
  <c r="D505"/>
  <c r="H504"/>
  <c r="G504"/>
  <c r="F504"/>
  <c r="D504"/>
  <c r="H503"/>
  <c r="F503"/>
  <c r="G503" s="1"/>
  <c r="D503"/>
  <c r="H502"/>
  <c r="F502"/>
  <c r="G502" s="1"/>
  <c r="D502"/>
  <c r="H501"/>
  <c r="F501"/>
  <c r="G501" s="1"/>
  <c r="D501"/>
  <c r="H500"/>
  <c r="G500"/>
  <c r="F500"/>
  <c r="D500"/>
  <c r="H499"/>
  <c r="F499"/>
  <c r="G499" s="1"/>
  <c r="D499"/>
  <c r="H498"/>
  <c r="F498"/>
  <c r="G498" s="1"/>
  <c r="D498"/>
  <c r="H497"/>
  <c r="F497"/>
  <c r="G497" s="1"/>
  <c r="D497"/>
  <c r="H496"/>
  <c r="F496"/>
  <c r="G496" s="1"/>
  <c r="D496"/>
  <c r="H495"/>
  <c r="G495"/>
  <c r="F495"/>
  <c r="D495"/>
  <c r="H494"/>
  <c r="G494"/>
  <c r="F494"/>
  <c r="D494"/>
  <c r="H493"/>
  <c r="F493"/>
  <c r="G493" s="1"/>
  <c r="D493"/>
  <c r="H492"/>
  <c r="F492"/>
  <c r="G492" s="1"/>
  <c r="D492"/>
  <c r="H491"/>
  <c r="G491"/>
  <c r="F491"/>
  <c r="D491"/>
  <c r="H490"/>
  <c r="F490"/>
  <c r="G490" s="1"/>
  <c r="D490"/>
  <c r="H489"/>
  <c r="G489"/>
  <c r="F489"/>
  <c r="D489"/>
  <c r="H488"/>
  <c r="F488"/>
  <c r="G488" s="1"/>
  <c r="D488"/>
  <c r="H487"/>
  <c r="F487"/>
  <c r="G487" s="1"/>
  <c r="D487"/>
  <c r="H486"/>
  <c r="G486"/>
  <c r="F486"/>
  <c r="D486"/>
  <c r="H485"/>
  <c r="F485"/>
  <c r="G485" s="1"/>
  <c r="D485"/>
  <c r="H484"/>
  <c r="F484"/>
  <c r="G484" s="1"/>
  <c r="D484"/>
  <c r="H483"/>
  <c r="F483"/>
  <c r="G483" s="1"/>
  <c r="D483"/>
  <c r="H482"/>
  <c r="G482"/>
  <c r="F482"/>
  <c r="D482"/>
  <c r="H481"/>
  <c r="F481"/>
  <c r="G481" s="1"/>
  <c r="D481"/>
  <c r="H480"/>
  <c r="F480"/>
  <c r="G480" s="1"/>
  <c r="D480"/>
  <c r="H479"/>
  <c r="F479"/>
  <c r="G479" s="1"/>
  <c r="D479"/>
  <c r="H478"/>
  <c r="F478"/>
  <c r="G478" s="1"/>
  <c r="D478"/>
  <c r="H477"/>
  <c r="G477"/>
  <c r="F477"/>
  <c r="D477"/>
  <c r="H476"/>
  <c r="G476"/>
  <c r="F476"/>
  <c r="D476"/>
  <c r="H475"/>
  <c r="F475"/>
  <c r="G475" s="1"/>
  <c r="D475"/>
  <c r="H474"/>
  <c r="F474"/>
  <c r="G474" s="1"/>
  <c r="D474"/>
  <c r="H473"/>
  <c r="G473"/>
  <c r="F473"/>
  <c r="D473"/>
  <c r="H472"/>
  <c r="F472"/>
  <c r="G472" s="1"/>
  <c r="D472"/>
  <c r="H471"/>
  <c r="G471"/>
  <c r="F471"/>
  <c r="D471"/>
  <c r="H470"/>
  <c r="F470"/>
  <c r="G470" s="1"/>
  <c r="D470"/>
  <c r="H469"/>
  <c r="F469"/>
  <c r="G469" s="1"/>
  <c r="D469"/>
  <c r="H468"/>
  <c r="G468"/>
  <c r="F468"/>
  <c r="D468"/>
  <c r="H467"/>
  <c r="F467"/>
  <c r="G467" s="1"/>
  <c r="D467"/>
  <c r="H466"/>
  <c r="F466"/>
  <c r="G466" s="1"/>
  <c r="D466"/>
  <c r="H465"/>
  <c r="F465"/>
  <c r="G465" s="1"/>
  <c r="D465"/>
  <c r="H464"/>
  <c r="G464"/>
  <c r="F464"/>
  <c r="D464"/>
  <c r="H463"/>
  <c r="F463"/>
  <c r="G463" s="1"/>
  <c r="D463"/>
  <c r="H462"/>
  <c r="F462"/>
  <c r="G462" s="1"/>
  <c r="D462"/>
  <c r="H461"/>
  <c r="F461"/>
  <c r="G461" s="1"/>
  <c r="D461"/>
  <c r="H460"/>
  <c r="F460"/>
  <c r="G460" s="1"/>
  <c r="D460"/>
  <c r="H459"/>
  <c r="G459"/>
  <c r="F459"/>
  <c r="D459"/>
  <c r="H458"/>
  <c r="G458"/>
  <c r="F458"/>
  <c r="D458"/>
  <c r="H457"/>
  <c r="F457"/>
  <c r="G457" s="1"/>
  <c r="D457"/>
  <c r="H456"/>
  <c r="F456"/>
  <c r="G456" s="1"/>
  <c r="D456"/>
  <c r="H455"/>
  <c r="G455"/>
  <c r="F455"/>
  <c r="D455"/>
  <c r="H454"/>
  <c r="F454"/>
  <c r="G454" s="1"/>
  <c r="D454"/>
  <c r="H453"/>
  <c r="G453"/>
  <c r="F453"/>
  <c r="D453"/>
  <c r="H452"/>
  <c r="F452"/>
  <c r="G452" s="1"/>
  <c r="D452"/>
  <c r="H451"/>
  <c r="F451"/>
  <c r="G451" s="1"/>
  <c r="D451"/>
  <c r="H450"/>
  <c r="G450"/>
  <c r="F450"/>
  <c r="D450"/>
  <c r="H449"/>
  <c r="F449"/>
  <c r="G449" s="1"/>
  <c r="D449"/>
  <c r="H448"/>
  <c r="F448"/>
  <c r="G448" s="1"/>
  <c r="D448"/>
  <c r="H447"/>
  <c r="F447"/>
  <c r="G447" s="1"/>
  <c r="D447"/>
  <c r="H446"/>
  <c r="G446"/>
  <c r="F446"/>
  <c r="D446"/>
  <c r="H445"/>
  <c r="F445"/>
  <c r="G445" s="1"/>
  <c r="D445"/>
  <c r="H444"/>
  <c r="F444"/>
  <c r="G444" s="1"/>
  <c r="D444"/>
  <c r="H443"/>
  <c r="F443"/>
  <c r="G443" s="1"/>
  <c r="D443"/>
  <c r="H442"/>
  <c r="F442"/>
  <c r="G442" s="1"/>
  <c r="D442"/>
  <c r="H441"/>
  <c r="G441"/>
  <c r="F441"/>
  <c r="D441"/>
  <c r="H440"/>
  <c r="G440"/>
  <c r="F440"/>
  <c r="D440"/>
  <c r="H439"/>
  <c r="F439"/>
  <c r="G439" s="1"/>
  <c r="D439"/>
  <c r="H438"/>
  <c r="F438"/>
  <c r="G438" s="1"/>
  <c r="D438"/>
  <c r="H437"/>
  <c r="G437"/>
  <c r="F437"/>
  <c r="D437"/>
  <c r="H436"/>
  <c r="F436"/>
  <c r="G436" s="1"/>
  <c r="D436"/>
  <c r="H435"/>
  <c r="G435"/>
  <c r="F435"/>
  <c r="D435"/>
  <c r="H434"/>
  <c r="F434"/>
  <c r="G434" s="1"/>
  <c r="D434"/>
  <c r="H433"/>
  <c r="F433"/>
  <c r="G433" s="1"/>
  <c r="D433"/>
  <c r="H432"/>
  <c r="G432"/>
  <c r="F432"/>
  <c r="D432"/>
  <c r="H431"/>
  <c r="F431"/>
  <c r="G431" s="1"/>
  <c r="D431"/>
  <c r="H430"/>
  <c r="F430"/>
  <c r="G430" s="1"/>
  <c r="D430"/>
  <c r="H429"/>
  <c r="F429"/>
  <c r="G429" s="1"/>
  <c r="D429"/>
  <c r="H428"/>
  <c r="G428"/>
  <c r="F428"/>
  <c r="D428"/>
  <c r="H427"/>
  <c r="F427"/>
  <c r="G427" s="1"/>
  <c r="D427"/>
  <c r="H426"/>
  <c r="F426"/>
  <c r="G426" s="1"/>
  <c r="D426"/>
  <c r="H425"/>
  <c r="F425"/>
  <c r="G425" s="1"/>
  <c r="D425"/>
  <c r="H424"/>
  <c r="F424"/>
  <c r="G424" s="1"/>
  <c r="D424"/>
  <c r="H423"/>
  <c r="G423"/>
  <c r="F423"/>
  <c r="D423"/>
  <c r="H422"/>
  <c r="G422"/>
  <c r="F422"/>
  <c r="D422"/>
  <c r="H421"/>
  <c r="F421"/>
  <c r="G421" s="1"/>
  <c r="D421"/>
  <c r="H420"/>
  <c r="F420"/>
  <c r="G420" s="1"/>
  <c r="D420"/>
  <c r="H419"/>
  <c r="G419"/>
  <c r="F419"/>
  <c r="D419"/>
  <c r="H418"/>
  <c r="F418"/>
  <c r="G418" s="1"/>
  <c r="D418"/>
  <c r="H417"/>
  <c r="G417"/>
  <c r="F417"/>
  <c r="D417"/>
  <c r="H416"/>
  <c r="F416"/>
  <c r="G416" s="1"/>
  <c r="D416"/>
  <c r="H415"/>
  <c r="F415"/>
  <c r="G415" s="1"/>
  <c r="D415"/>
  <c r="H414"/>
  <c r="G414"/>
  <c r="F414"/>
  <c r="D414"/>
  <c r="H413"/>
  <c r="F413"/>
  <c r="G413" s="1"/>
  <c r="D413"/>
  <c r="H412"/>
  <c r="F412"/>
  <c r="G412" s="1"/>
  <c r="D412"/>
  <c r="H411"/>
  <c r="F411"/>
  <c r="G411" s="1"/>
  <c r="D411"/>
  <c r="H410"/>
  <c r="G410"/>
  <c r="F410"/>
  <c r="D410"/>
  <c r="H409"/>
  <c r="F409"/>
  <c r="G409" s="1"/>
  <c r="D409"/>
  <c r="H408"/>
  <c r="F408"/>
  <c r="G408" s="1"/>
  <c r="D408"/>
  <c r="H407"/>
  <c r="F407"/>
  <c r="G407" s="1"/>
  <c r="D407"/>
  <c r="H406"/>
  <c r="F406"/>
  <c r="G406" s="1"/>
  <c r="D406"/>
  <c r="H405"/>
  <c r="G405"/>
  <c r="F405"/>
  <c r="D405"/>
  <c r="H404"/>
  <c r="G404"/>
  <c r="F404"/>
  <c r="D404"/>
  <c r="H403"/>
  <c r="F403"/>
  <c r="G403" s="1"/>
  <c r="D403"/>
  <c r="H402"/>
  <c r="F402"/>
  <c r="G402" s="1"/>
  <c r="D402"/>
  <c r="H401"/>
  <c r="G401"/>
  <c r="F401"/>
  <c r="D401"/>
  <c r="H400"/>
  <c r="F400"/>
  <c r="G400" s="1"/>
  <c r="D400"/>
  <c r="H399"/>
  <c r="G399"/>
  <c r="F399"/>
  <c r="D399"/>
  <c r="H398"/>
  <c r="F398"/>
  <c r="G398" s="1"/>
  <c r="D398"/>
  <c r="H397"/>
  <c r="F397"/>
  <c r="G397" s="1"/>
  <c r="D397"/>
  <c r="H396"/>
  <c r="G396"/>
  <c r="F396"/>
  <c r="D396"/>
  <c r="H395"/>
  <c r="F395"/>
  <c r="G395" s="1"/>
  <c r="D395"/>
  <c r="H394"/>
  <c r="F394"/>
  <c r="G394" s="1"/>
  <c r="D394"/>
  <c r="H393"/>
  <c r="F393"/>
  <c r="G393" s="1"/>
  <c r="D393"/>
  <c r="H392"/>
  <c r="G392"/>
  <c r="F392"/>
  <c r="D392"/>
  <c r="H391"/>
  <c r="F391"/>
  <c r="G391" s="1"/>
  <c r="D391"/>
  <c r="H390"/>
  <c r="F390"/>
  <c r="G390" s="1"/>
  <c r="D390"/>
  <c r="H389"/>
  <c r="F389"/>
  <c r="G389" s="1"/>
  <c r="D389"/>
  <c r="H388"/>
  <c r="F388"/>
  <c r="G388" s="1"/>
  <c r="D388"/>
  <c r="H387"/>
  <c r="G387"/>
  <c r="F387"/>
  <c r="D387"/>
  <c r="H386"/>
  <c r="G386"/>
  <c r="F386"/>
  <c r="D386"/>
  <c r="H385"/>
  <c r="F385"/>
  <c r="G385" s="1"/>
  <c r="D385"/>
  <c r="H384"/>
  <c r="F384"/>
  <c r="G384" s="1"/>
  <c r="D384"/>
  <c r="H383"/>
  <c r="G383"/>
  <c r="F383"/>
  <c r="D383"/>
  <c r="H382"/>
  <c r="F382"/>
  <c r="G382" s="1"/>
  <c r="D382"/>
  <c r="H381"/>
  <c r="G381"/>
  <c r="F381"/>
  <c r="D381"/>
  <c r="H380"/>
  <c r="F380"/>
  <c r="G380" s="1"/>
  <c r="D380"/>
  <c r="H379"/>
  <c r="F379"/>
  <c r="G379" s="1"/>
  <c r="D379"/>
  <c r="H378"/>
  <c r="G378"/>
  <c r="F378"/>
  <c r="D378"/>
  <c r="H377"/>
  <c r="F377"/>
  <c r="G377" s="1"/>
  <c r="D377"/>
  <c r="H376"/>
  <c r="F376"/>
  <c r="G376" s="1"/>
  <c r="D376"/>
  <c r="H375"/>
  <c r="F375"/>
  <c r="G375" s="1"/>
  <c r="D375"/>
  <c r="H374"/>
  <c r="G374"/>
  <c r="F374"/>
  <c r="D374"/>
  <c r="H373"/>
  <c r="F373"/>
  <c r="G373" s="1"/>
  <c r="D373"/>
  <c r="H372"/>
  <c r="F372"/>
  <c r="G372" s="1"/>
  <c r="D372"/>
  <c r="H371"/>
  <c r="F371"/>
  <c r="G371" s="1"/>
  <c r="D371"/>
  <c r="H370"/>
  <c r="F370"/>
  <c r="G370" s="1"/>
  <c r="D370"/>
  <c r="H369"/>
  <c r="G369"/>
  <c r="F369"/>
  <c r="D369"/>
  <c r="H368"/>
  <c r="G368"/>
  <c r="F368"/>
  <c r="D368"/>
  <c r="H367"/>
  <c r="F367"/>
  <c r="G367" s="1"/>
  <c r="D367"/>
  <c r="H366"/>
  <c r="F366"/>
  <c r="G366" s="1"/>
  <c r="D366"/>
  <c r="H365"/>
  <c r="G365"/>
  <c r="F365"/>
  <c r="D365"/>
  <c r="H364"/>
  <c r="F364"/>
  <c r="G364" s="1"/>
  <c r="D364"/>
  <c r="H363"/>
  <c r="G363"/>
  <c r="F363"/>
  <c r="D363"/>
  <c r="H362"/>
  <c r="F362"/>
  <c r="G362" s="1"/>
  <c r="D362"/>
  <c r="H361"/>
  <c r="F361"/>
  <c r="G361" s="1"/>
  <c r="D361"/>
  <c r="H360"/>
  <c r="G360"/>
  <c r="F360"/>
  <c r="D360"/>
  <c r="H359"/>
  <c r="F359"/>
  <c r="G359" s="1"/>
  <c r="D359"/>
  <c r="H358"/>
  <c r="F358"/>
  <c r="G358" s="1"/>
  <c r="D358"/>
  <c r="H357"/>
  <c r="F357"/>
  <c r="G357" s="1"/>
  <c r="D357"/>
  <c r="H356"/>
  <c r="G356"/>
  <c r="F356"/>
  <c r="D356"/>
  <c r="H355"/>
  <c r="F355"/>
  <c r="G355" s="1"/>
  <c r="D355"/>
  <c r="H354"/>
  <c r="F354"/>
  <c r="G354" s="1"/>
  <c r="D354"/>
  <c r="H353"/>
  <c r="F353"/>
  <c r="G353" s="1"/>
  <c r="D353"/>
  <c r="H352"/>
  <c r="F352"/>
  <c r="G352" s="1"/>
  <c r="D352"/>
  <c r="H351"/>
  <c r="G351"/>
  <c r="F351"/>
  <c r="D351"/>
  <c r="H350"/>
  <c r="G350"/>
  <c r="F350"/>
  <c r="D350"/>
  <c r="H349"/>
  <c r="F349"/>
  <c r="G349" s="1"/>
  <c r="D349"/>
  <c r="H348"/>
  <c r="F348"/>
  <c r="G348" s="1"/>
  <c r="D348"/>
  <c r="H347"/>
  <c r="G347"/>
  <c r="F347"/>
  <c r="D347"/>
  <c r="H346"/>
  <c r="F346"/>
  <c r="G346" s="1"/>
  <c r="D346"/>
  <c r="H345"/>
  <c r="G345"/>
  <c r="F345"/>
  <c r="D345"/>
  <c r="H344"/>
  <c r="F344"/>
  <c r="G344" s="1"/>
  <c r="D344"/>
  <c r="H343"/>
  <c r="F343"/>
  <c r="G343" s="1"/>
  <c r="D343"/>
  <c r="H342"/>
  <c r="G342"/>
  <c r="F342"/>
  <c r="D342"/>
  <c r="H341"/>
  <c r="F341"/>
  <c r="G341" s="1"/>
  <c r="D341"/>
  <c r="H340"/>
  <c r="F340"/>
  <c r="G340" s="1"/>
  <c r="D340"/>
  <c r="H339"/>
  <c r="F339"/>
  <c r="G339" s="1"/>
  <c r="D339"/>
  <c r="H338"/>
  <c r="G338"/>
  <c r="F338"/>
  <c r="D338"/>
  <c r="H337"/>
  <c r="F337"/>
  <c r="G337" s="1"/>
  <c r="D337"/>
  <c r="H336"/>
  <c r="F336"/>
  <c r="G336" s="1"/>
  <c r="D336"/>
  <c r="H335"/>
  <c r="F335"/>
  <c r="G335" s="1"/>
  <c r="D335"/>
  <c r="H334"/>
  <c r="F334"/>
  <c r="G334" s="1"/>
  <c r="D334"/>
  <c r="H333"/>
  <c r="G333"/>
  <c r="F333"/>
  <c r="D333"/>
  <c r="H332"/>
  <c r="G332"/>
  <c r="F332"/>
  <c r="D332"/>
  <c r="H331"/>
  <c r="F331"/>
  <c r="G331" s="1"/>
  <c r="D331"/>
  <c r="H330"/>
  <c r="F330"/>
  <c r="G330" s="1"/>
  <c r="D330"/>
  <c r="H329"/>
  <c r="G329"/>
  <c r="F329"/>
  <c r="D329"/>
  <c r="H328"/>
  <c r="F328"/>
  <c r="G328" s="1"/>
  <c r="D328"/>
  <c r="H327"/>
  <c r="G327"/>
  <c r="F327"/>
  <c r="D327"/>
  <c r="H326"/>
  <c r="F326"/>
  <c r="G326" s="1"/>
  <c r="D326"/>
  <c r="H325"/>
  <c r="F325"/>
  <c r="G325" s="1"/>
  <c r="D325"/>
  <c r="H324"/>
  <c r="G324"/>
  <c r="F324"/>
  <c r="D324"/>
  <c r="H323"/>
  <c r="F323"/>
  <c r="G323" s="1"/>
  <c r="D323"/>
  <c r="H322"/>
  <c r="F322"/>
  <c r="G322" s="1"/>
  <c r="D322"/>
  <c r="H321"/>
  <c r="F321"/>
  <c r="G321" s="1"/>
  <c r="D321"/>
  <c r="H320"/>
  <c r="G320"/>
  <c r="F320"/>
  <c r="D320"/>
  <c r="H319"/>
  <c r="F319"/>
  <c r="G319" s="1"/>
  <c r="D319"/>
  <c r="H318"/>
  <c r="F318"/>
  <c r="G318" s="1"/>
  <c r="D318"/>
  <c r="H317"/>
  <c r="F317"/>
  <c r="G317" s="1"/>
  <c r="D317"/>
  <c r="H316"/>
  <c r="F316"/>
  <c r="G316" s="1"/>
  <c r="D316"/>
  <c r="H315"/>
  <c r="G315"/>
  <c r="F315"/>
  <c r="D315"/>
  <c r="H314"/>
  <c r="G314"/>
  <c r="F314"/>
  <c r="D314"/>
  <c r="H313"/>
  <c r="F313"/>
  <c r="G313" s="1"/>
  <c r="D313"/>
  <c r="H312"/>
  <c r="F312"/>
  <c r="G312" s="1"/>
  <c r="D312"/>
  <c r="H311"/>
  <c r="G311"/>
  <c r="F311"/>
  <c r="D311"/>
  <c r="H310"/>
  <c r="F310"/>
  <c r="G310" s="1"/>
  <c r="D310"/>
  <c r="H309"/>
  <c r="G309"/>
  <c r="F309"/>
  <c r="D309"/>
  <c r="H308"/>
  <c r="F308"/>
  <c r="G308" s="1"/>
  <c r="D308"/>
  <c r="H307"/>
  <c r="F307"/>
  <c r="G307" s="1"/>
  <c r="D307"/>
  <c r="H306"/>
  <c r="G306"/>
  <c r="F306"/>
  <c r="D306"/>
  <c r="H305"/>
  <c r="F305"/>
  <c r="G305" s="1"/>
  <c r="D305"/>
  <c r="H304"/>
  <c r="F304"/>
  <c r="G304" s="1"/>
  <c r="D304"/>
  <c r="H303"/>
  <c r="F303"/>
  <c r="G303" s="1"/>
  <c r="D303"/>
  <c r="H302"/>
  <c r="G302"/>
  <c r="F302"/>
  <c r="D302"/>
  <c r="H301"/>
  <c r="F301"/>
  <c r="G301" s="1"/>
  <c r="D301"/>
  <c r="H300"/>
  <c r="F300"/>
  <c r="G300" s="1"/>
  <c r="D300"/>
  <c r="H299"/>
  <c r="F299"/>
  <c r="G299" s="1"/>
  <c r="D299"/>
  <c r="H298"/>
  <c r="F298"/>
  <c r="G298" s="1"/>
  <c r="D298"/>
  <c r="H297"/>
  <c r="G297"/>
  <c r="F297"/>
  <c r="D297"/>
  <c r="H296"/>
  <c r="G296"/>
  <c r="F296"/>
  <c r="D296"/>
  <c r="H295"/>
  <c r="F295"/>
  <c r="G295" s="1"/>
  <c r="D295"/>
  <c r="H294"/>
  <c r="F294"/>
  <c r="G294" s="1"/>
  <c r="D294"/>
  <c r="H293"/>
  <c r="G293"/>
  <c r="F293"/>
  <c r="D293"/>
  <c r="H292"/>
  <c r="F292"/>
  <c r="G292" s="1"/>
  <c r="D292"/>
  <c r="H291"/>
  <c r="G291"/>
  <c r="F291"/>
  <c r="D291"/>
  <c r="H290"/>
  <c r="F290"/>
  <c r="G290" s="1"/>
  <c r="D290"/>
  <c r="H289"/>
  <c r="F289"/>
  <c r="G289" s="1"/>
  <c r="D289"/>
  <c r="H288"/>
  <c r="G288"/>
  <c r="F288"/>
  <c r="D288"/>
  <c r="H287"/>
  <c r="F287"/>
  <c r="G287" s="1"/>
  <c r="D287"/>
  <c r="H286"/>
  <c r="F286"/>
  <c r="G286" s="1"/>
  <c r="D286"/>
  <c r="H285"/>
  <c r="F285"/>
  <c r="G285" s="1"/>
  <c r="D285"/>
  <c r="H284"/>
  <c r="G284"/>
  <c r="F284"/>
  <c r="D284"/>
  <c r="H283"/>
  <c r="F283"/>
  <c r="G283" s="1"/>
  <c r="D283"/>
  <c r="H282"/>
  <c r="F282"/>
  <c r="G282" s="1"/>
  <c r="D282"/>
  <c r="H281"/>
  <c r="F281"/>
  <c r="G281" s="1"/>
  <c r="D281"/>
  <c r="H280"/>
  <c r="F280"/>
  <c r="G280" s="1"/>
  <c r="D280"/>
  <c r="H279"/>
  <c r="G279"/>
  <c r="F279"/>
  <c r="D279"/>
  <c r="H278"/>
  <c r="G278"/>
  <c r="F278"/>
  <c r="D278"/>
  <c r="H277"/>
  <c r="F277"/>
  <c r="G277" s="1"/>
  <c r="D277"/>
  <c r="H276"/>
  <c r="F276"/>
  <c r="G276" s="1"/>
  <c r="D276"/>
  <c r="H275"/>
  <c r="G275"/>
  <c r="F275"/>
  <c r="D275"/>
  <c r="H274"/>
  <c r="F274"/>
  <c r="G274" s="1"/>
  <c r="D274"/>
  <c r="H273"/>
  <c r="G273"/>
  <c r="F273"/>
  <c r="D273"/>
  <c r="H272"/>
  <c r="F272"/>
  <c r="G272" s="1"/>
  <c r="D272"/>
  <c r="H271"/>
  <c r="F271"/>
  <c r="G271" s="1"/>
  <c r="D271"/>
  <c r="H270"/>
  <c r="G270"/>
  <c r="F270"/>
  <c r="D270"/>
  <c r="H269"/>
  <c r="F269"/>
  <c r="G269" s="1"/>
  <c r="D269"/>
  <c r="H268"/>
  <c r="F268"/>
  <c r="G268" s="1"/>
  <c r="D268"/>
  <c r="H267"/>
  <c r="F267"/>
  <c r="G267" s="1"/>
  <c r="D267"/>
  <c r="H266"/>
  <c r="G266"/>
  <c r="F266"/>
  <c r="D266"/>
  <c r="H265"/>
  <c r="F265"/>
  <c r="G265" s="1"/>
  <c r="D265"/>
  <c r="H264"/>
  <c r="F264"/>
  <c r="G264" s="1"/>
  <c r="D264"/>
  <c r="H263"/>
  <c r="F263"/>
  <c r="G263" s="1"/>
  <c r="D263"/>
  <c r="H262"/>
  <c r="F262"/>
  <c r="G262" s="1"/>
  <c r="D262"/>
  <c r="H261"/>
  <c r="G261"/>
  <c r="F261"/>
  <c r="D261"/>
  <c r="H260"/>
  <c r="G260"/>
  <c r="F260"/>
  <c r="D260"/>
  <c r="H259"/>
  <c r="F259"/>
  <c r="G259" s="1"/>
  <c r="D259"/>
  <c r="H258"/>
  <c r="F258"/>
  <c r="G258" s="1"/>
  <c r="D258"/>
  <c r="H257"/>
  <c r="G257"/>
  <c r="F257"/>
  <c r="D257"/>
  <c r="H256"/>
  <c r="F256"/>
  <c r="G256" s="1"/>
  <c r="D256"/>
  <c r="H255"/>
  <c r="G255"/>
  <c r="F255"/>
  <c r="D255"/>
  <c r="H254"/>
  <c r="F254"/>
  <c r="G254" s="1"/>
  <c r="D254"/>
  <c r="H253"/>
  <c r="F253"/>
  <c r="G253" s="1"/>
  <c r="D253"/>
  <c r="H252"/>
  <c r="G252"/>
  <c r="F252"/>
  <c r="D252"/>
  <c r="H251"/>
  <c r="F251"/>
  <c r="G251" s="1"/>
  <c r="D251"/>
  <c r="H250"/>
  <c r="F250"/>
  <c r="G250" s="1"/>
  <c r="D250"/>
  <c r="H249"/>
  <c r="F249"/>
  <c r="G249" s="1"/>
  <c r="D249"/>
  <c r="H248"/>
  <c r="G248"/>
  <c r="F248"/>
  <c r="D248"/>
  <c r="H247"/>
  <c r="F247"/>
  <c r="G247" s="1"/>
  <c r="D247"/>
  <c r="H246"/>
  <c r="F246"/>
  <c r="G246" s="1"/>
  <c r="D246"/>
  <c r="H245"/>
  <c r="F245"/>
  <c r="G245" s="1"/>
  <c r="D245"/>
  <c r="H244"/>
  <c r="F244"/>
  <c r="G244" s="1"/>
  <c r="D244"/>
  <c r="H243"/>
  <c r="G243"/>
  <c r="F243"/>
  <c r="D243"/>
  <c r="H242"/>
  <c r="G242"/>
  <c r="F242"/>
  <c r="D242"/>
  <c r="H241"/>
  <c r="F241"/>
  <c r="G241" s="1"/>
  <c r="D241"/>
  <c r="H240"/>
  <c r="F240"/>
  <c r="G240" s="1"/>
  <c r="D240"/>
  <c r="H239"/>
  <c r="G239"/>
  <c r="F239"/>
  <c r="D239"/>
  <c r="H238"/>
  <c r="F238"/>
  <c r="G238" s="1"/>
  <c r="D238"/>
  <c r="H237"/>
  <c r="G237"/>
  <c r="F237"/>
  <c r="D237"/>
  <c r="H236"/>
  <c r="F236"/>
  <c r="G236" s="1"/>
  <c r="D236"/>
  <c r="H235"/>
  <c r="F235"/>
  <c r="G235" s="1"/>
  <c r="D235"/>
  <c r="H234"/>
  <c r="G234"/>
  <c r="F234"/>
  <c r="D234"/>
  <c r="H233"/>
  <c r="F233"/>
  <c r="G233" s="1"/>
  <c r="D233"/>
  <c r="H232"/>
  <c r="F232"/>
  <c r="G232" s="1"/>
  <c r="D232"/>
  <c r="H231"/>
  <c r="F231"/>
  <c r="G231" s="1"/>
  <c r="D231"/>
  <c r="H230"/>
  <c r="G230"/>
  <c r="F230"/>
  <c r="D230"/>
  <c r="H229"/>
  <c r="F229"/>
  <c r="G229" s="1"/>
  <c r="D229"/>
  <c r="H228"/>
  <c r="F228"/>
  <c r="G228" s="1"/>
  <c r="D228"/>
  <c r="H227"/>
  <c r="F227"/>
  <c r="G227" s="1"/>
  <c r="D227"/>
  <c r="H226"/>
  <c r="F226"/>
  <c r="G226" s="1"/>
  <c r="D226"/>
  <c r="H225"/>
  <c r="G225"/>
  <c r="F225"/>
  <c r="D225"/>
  <c r="H224"/>
  <c r="G224"/>
  <c r="F224"/>
  <c r="D224"/>
  <c r="H223"/>
  <c r="F223"/>
  <c r="G223" s="1"/>
  <c r="D223"/>
  <c r="H222"/>
  <c r="F222"/>
  <c r="G222" s="1"/>
  <c r="D222"/>
  <c r="H221"/>
  <c r="G221"/>
  <c r="F221"/>
  <c r="D221"/>
  <c r="H220"/>
  <c r="F220"/>
  <c r="G220" s="1"/>
  <c r="D220"/>
  <c r="H219"/>
  <c r="G219"/>
  <c r="F219"/>
  <c r="D219"/>
  <c r="H218"/>
  <c r="F218"/>
  <c r="G218" s="1"/>
  <c r="D218"/>
  <c r="H217"/>
  <c r="F217"/>
  <c r="G217" s="1"/>
  <c r="D217"/>
  <c r="H216"/>
  <c r="G216"/>
  <c r="F216"/>
  <c r="D216"/>
  <c r="H215"/>
  <c r="F215"/>
  <c r="G215" s="1"/>
  <c r="D215"/>
  <c r="H214"/>
  <c r="F214"/>
  <c r="G214" s="1"/>
  <c r="D214"/>
  <c r="H213"/>
  <c r="F213"/>
  <c r="G213" s="1"/>
  <c r="D213"/>
  <c r="H212"/>
  <c r="G212"/>
  <c r="F212"/>
  <c r="D212"/>
  <c r="H211"/>
  <c r="F211"/>
  <c r="G211" s="1"/>
  <c r="D211"/>
  <c r="H210"/>
  <c r="F210"/>
  <c r="G210" s="1"/>
  <c r="D210"/>
  <c r="H209"/>
  <c r="F209"/>
  <c r="G209" s="1"/>
  <c r="D209"/>
  <c r="H208"/>
  <c r="F208"/>
  <c r="G208" s="1"/>
  <c r="D208"/>
  <c r="H207"/>
  <c r="G207"/>
  <c r="F207"/>
  <c r="D207"/>
  <c r="H206"/>
  <c r="G206"/>
  <c r="F206"/>
  <c r="D206"/>
  <c r="H205"/>
  <c r="F205"/>
  <c r="G205" s="1"/>
  <c r="D205"/>
  <c r="H204"/>
  <c r="F204"/>
  <c r="G204" s="1"/>
  <c r="D204"/>
  <c r="H203"/>
  <c r="G203"/>
  <c r="F203"/>
  <c r="D203"/>
  <c r="H202"/>
  <c r="F202"/>
  <c r="G202" s="1"/>
  <c r="D202"/>
  <c r="H201"/>
  <c r="G201"/>
  <c r="F201"/>
  <c r="D201"/>
  <c r="H200"/>
  <c r="F200"/>
  <c r="G200" s="1"/>
  <c r="D200"/>
  <c r="H199"/>
  <c r="F199"/>
  <c r="G199" s="1"/>
  <c r="D199"/>
  <c r="H198"/>
  <c r="G198"/>
  <c r="F198"/>
  <c r="D198"/>
  <c r="H197"/>
  <c r="F197"/>
  <c r="G197" s="1"/>
  <c r="D197"/>
  <c r="H196"/>
  <c r="F196"/>
  <c r="G196" s="1"/>
  <c r="D196"/>
  <c r="H195"/>
  <c r="F195"/>
  <c r="G195" s="1"/>
  <c r="D195"/>
  <c r="H194"/>
  <c r="G194"/>
  <c r="F194"/>
  <c r="D194"/>
  <c r="H193"/>
  <c r="F193"/>
  <c r="G193" s="1"/>
  <c r="D193"/>
  <c r="H192"/>
  <c r="F192"/>
  <c r="G192" s="1"/>
  <c r="D192"/>
  <c r="H191"/>
  <c r="F191"/>
  <c r="G191" s="1"/>
  <c r="D191"/>
  <c r="H190"/>
  <c r="F190"/>
  <c r="G190" s="1"/>
  <c r="D190"/>
  <c r="H189"/>
  <c r="G189"/>
  <c r="F189"/>
  <c r="D189"/>
  <c r="H188"/>
  <c r="G188"/>
  <c r="F188"/>
  <c r="D188"/>
  <c r="H187"/>
  <c r="F187"/>
  <c r="G187" s="1"/>
  <c r="D187"/>
  <c r="H186"/>
  <c r="F186"/>
  <c r="G186" s="1"/>
  <c r="D186"/>
  <c r="H185"/>
  <c r="G185"/>
  <c r="F185"/>
  <c r="D185"/>
  <c r="H184"/>
  <c r="F184"/>
  <c r="G184" s="1"/>
  <c r="D184"/>
  <c r="H183"/>
  <c r="G183"/>
  <c r="F183"/>
  <c r="D183"/>
  <c r="H182"/>
  <c r="F182"/>
  <c r="G182" s="1"/>
  <c r="D182"/>
  <c r="H181"/>
  <c r="F181"/>
  <c r="G181" s="1"/>
  <c r="D181"/>
  <c r="H180"/>
  <c r="G180"/>
  <c r="F180"/>
  <c r="D180"/>
  <c r="H179"/>
  <c r="F179"/>
  <c r="G179" s="1"/>
  <c r="D179"/>
  <c r="H178"/>
  <c r="F178"/>
  <c r="G178" s="1"/>
  <c r="D178"/>
  <c r="H177"/>
  <c r="F177"/>
  <c r="G177" s="1"/>
  <c r="D177"/>
  <c r="H176"/>
  <c r="G176"/>
  <c r="F176"/>
  <c r="D176"/>
  <c r="H175"/>
  <c r="F175"/>
  <c r="G175" s="1"/>
  <c r="D175"/>
  <c r="H174"/>
  <c r="F174"/>
  <c r="G174" s="1"/>
  <c r="D174"/>
  <c r="H173"/>
  <c r="F173"/>
  <c r="G173" s="1"/>
  <c r="D173"/>
  <c r="H172"/>
  <c r="F172"/>
  <c r="G172" s="1"/>
  <c r="D172"/>
  <c r="H171"/>
  <c r="G171"/>
  <c r="F171"/>
  <c r="D171"/>
  <c r="H170"/>
  <c r="G170"/>
  <c r="F170"/>
  <c r="D170"/>
  <c r="H169"/>
  <c r="F169"/>
  <c r="G169" s="1"/>
  <c r="D169"/>
  <c r="H168"/>
  <c r="F168"/>
  <c r="G168" s="1"/>
  <c r="D168"/>
  <c r="H167"/>
  <c r="G167"/>
  <c r="F167"/>
  <c r="D167"/>
  <c r="H166"/>
  <c r="F166"/>
  <c r="G166" s="1"/>
  <c r="D166"/>
  <c r="H165"/>
  <c r="G165"/>
  <c r="F165"/>
  <c r="D165"/>
  <c r="H164"/>
  <c r="F164"/>
  <c r="G164" s="1"/>
  <c r="D164"/>
  <c r="H163"/>
  <c r="F163"/>
  <c r="G163" s="1"/>
  <c r="D163"/>
  <c r="H162"/>
  <c r="G162"/>
  <c r="F162"/>
  <c r="D162"/>
  <c r="H161"/>
  <c r="F161"/>
  <c r="G161" s="1"/>
  <c r="D161"/>
  <c r="H160"/>
  <c r="F160"/>
  <c r="G160" s="1"/>
  <c r="D160"/>
  <c r="H159"/>
  <c r="F159"/>
  <c r="G159" s="1"/>
  <c r="D159"/>
  <c r="H158"/>
  <c r="G158"/>
  <c r="F158"/>
  <c r="D158"/>
  <c r="H157"/>
  <c r="F157"/>
  <c r="G157" s="1"/>
  <c r="D157"/>
  <c r="H156"/>
  <c r="F156"/>
  <c r="G156" s="1"/>
  <c r="D156"/>
  <c r="H155"/>
  <c r="F155"/>
  <c r="G155" s="1"/>
  <c r="D155"/>
  <c r="H154"/>
  <c r="F154"/>
  <c r="G154" s="1"/>
  <c r="D154"/>
  <c r="H153"/>
  <c r="G153"/>
  <c r="F153"/>
  <c r="D153"/>
  <c r="H152"/>
  <c r="G152"/>
  <c r="F152"/>
  <c r="D152"/>
  <c r="H151"/>
  <c r="F151"/>
  <c r="G151" s="1"/>
  <c r="D151"/>
  <c r="H150"/>
  <c r="F150"/>
  <c r="G150" s="1"/>
  <c r="D150"/>
  <c r="H149"/>
  <c r="G149"/>
  <c r="F149"/>
  <c r="D149"/>
  <c r="H148"/>
  <c r="F148"/>
  <c r="G148" s="1"/>
  <c r="D148"/>
  <c r="H147"/>
  <c r="G147"/>
  <c r="F147"/>
  <c r="D147"/>
  <c r="H146"/>
  <c r="F146"/>
  <c r="G146" s="1"/>
  <c r="D146"/>
  <c r="H145"/>
  <c r="F145"/>
  <c r="G145" s="1"/>
  <c r="D145"/>
  <c r="H144"/>
  <c r="G144"/>
  <c r="F144"/>
  <c r="D144"/>
  <c r="H143"/>
  <c r="F143"/>
  <c r="G143" s="1"/>
  <c r="D143"/>
  <c r="H142"/>
  <c r="F142"/>
  <c r="G142" s="1"/>
  <c r="D142"/>
  <c r="H141"/>
  <c r="F141"/>
  <c r="G141" s="1"/>
  <c r="D141"/>
  <c r="H140"/>
  <c r="G140"/>
  <c r="F140"/>
  <c r="D140"/>
  <c r="H139"/>
  <c r="F139"/>
  <c r="G139" s="1"/>
  <c r="D139"/>
  <c r="H138"/>
  <c r="F138"/>
  <c r="G138" s="1"/>
  <c r="D138"/>
  <c r="H137"/>
  <c r="F137"/>
  <c r="G137" s="1"/>
  <c r="D137"/>
  <c r="H136"/>
  <c r="F136"/>
  <c r="G136" s="1"/>
  <c r="D136"/>
  <c r="H135"/>
  <c r="G135"/>
  <c r="F135"/>
  <c r="D135"/>
  <c r="H134"/>
  <c r="G134"/>
  <c r="F134"/>
  <c r="D134"/>
  <c r="H133"/>
  <c r="F133"/>
  <c r="G133" s="1"/>
  <c r="D133"/>
  <c r="H132"/>
  <c r="F132"/>
  <c r="G132" s="1"/>
  <c r="D132"/>
  <c r="H131"/>
  <c r="G131"/>
  <c r="F131"/>
  <c r="D131"/>
  <c r="H130"/>
  <c r="F130"/>
  <c r="G130" s="1"/>
  <c r="D130"/>
  <c r="H129"/>
  <c r="G129"/>
  <c r="F129"/>
  <c r="D129"/>
  <c r="H128"/>
  <c r="F128"/>
  <c r="G128" s="1"/>
  <c r="D128"/>
  <c r="H127"/>
  <c r="F127"/>
  <c r="G127" s="1"/>
  <c r="D127"/>
  <c r="H126"/>
  <c r="G126"/>
  <c r="F126"/>
  <c r="D126"/>
  <c r="H125"/>
  <c r="F125"/>
  <c r="G125" s="1"/>
  <c r="D125"/>
  <c r="H124"/>
  <c r="F124"/>
  <c r="G124" s="1"/>
  <c r="D124"/>
  <c r="H123"/>
  <c r="F123"/>
  <c r="G123" s="1"/>
  <c r="D123"/>
  <c r="H122"/>
  <c r="G122"/>
  <c r="F122"/>
  <c r="D122"/>
  <c r="H121"/>
  <c r="F121"/>
  <c r="G121" s="1"/>
  <c r="D121"/>
  <c r="H120"/>
  <c r="F120"/>
  <c r="G120" s="1"/>
  <c r="D120"/>
  <c r="H119"/>
  <c r="F119"/>
  <c r="G119" s="1"/>
  <c r="D119"/>
  <c r="H118"/>
  <c r="F118"/>
  <c r="G118" s="1"/>
  <c r="D118"/>
  <c r="H117"/>
  <c r="G117"/>
  <c r="F117"/>
  <c r="D117"/>
  <c r="H116"/>
  <c r="G116"/>
  <c r="F116"/>
  <c r="D116"/>
  <c r="H115"/>
  <c r="F115"/>
  <c r="G115" s="1"/>
  <c r="D115"/>
  <c r="H114"/>
  <c r="F114"/>
  <c r="G114" s="1"/>
  <c r="D114"/>
  <c r="H113"/>
  <c r="G113"/>
  <c r="F113"/>
  <c r="D113"/>
  <c r="H112"/>
  <c r="F112"/>
  <c r="G112" s="1"/>
  <c r="D112"/>
  <c r="H111"/>
  <c r="G111"/>
  <c r="F111"/>
  <c r="D111"/>
  <c r="H110"/>
  <c r="F110"/>
  <c r="G110" s="1"/>
  <c r="D110"/>
  <c r="H109"/>
  <c r="F109"/>
  <c r="G109" s="1"/>
  <c r="D109"/>
  <c r="H108"/>
  <c r="G108"/>
  <c r="F108"/>
  <c r="D108"/>
  <c r="H107"/>
  <c r="F107"/>
  <c r="G107" s="1"/>
  <c r="D107"/>
  <c r="H106"/>
  <c r="F106"/>
  <c r="G106" s="1"/>
  <c r="D106"/>
  <c r="H105"/>
  <c r="F105"/>
  <c r="G105" s="1"/>
  <c r="D105"/>
  <c r="H104"/>
  <c r="G104"/>
  <c r="F104"/>
  <c r="D104"/>
  <c r="H103"/>
  <c r="F103"/>
  <c r="G103" s="1"/>
  <c r="D103"/>
  <c r="H102"/>
  <c r="F102"/>
  <c r="G102" s="1"/>
  <c r="D102"/>
  <c r="H101"/>
  <c r="F101"/>
  <c r="G101" s="1"/>
  <c r="D101"/>
  <c r="H100"/>
  <c r="F100"/>
  <c r="G100" s="1"/>
  <c r="D100"/>
  <c r="H99"/>
  <c r="G99"/>
  <c r="F99"/>
  <c r="D99"/>
  <c r="H98"/>
  <c r="G98"/>
  <c r="F98"/>
  <c r="D98"/>
  <c r="H97"/>
  <c r="F97"/>
  <c r="G97" s="1"/>
  <c r="D97"/>
  <c r="H96"/>
  <c r="F96"/>
  <c r="G96" s="1"/>
  <c r="D96"/>
  <c r="H95"/>
  <c r="G95"/>
  <c r="F95"/>
  <c r="D95"/>
  <c r="H94"/>
  <c r="F94"/>
  <c r="G94" s="1"/>
  <c r="D94"/>
  <c r="H93"/>
  <c r="G93"/>
  <c r="F93"/>
  <c r="D93"/>
  <c r="H92"/>
  <c r="F92"/>
  <c r="G92" s="1"/>
  <c r="D92"/>
  <c r="H91"/>
  <c r="F91"/>
  <c r="G91" s="1"/>
  <c r="D91"/>
  <c r="H90"/>
  <c r="G90"/>
  <c r="F90"/>
  <c r="D90"/>
  <c r="H89"/>
  <c r="F89"/>
  <c r="G89" s="1"/>
  <c r="D89"/>
  <c r="H88"/>
  <c r="F88"/>
  <c r="G88" s="1"/>
  <c r="D88"/>
  <c r="H87"/>
  <c r="F87"/>
  <c r="G87" s="1"/>
  <c r="D87"/>
  <c r="H86"/>
  <c r="G86"/>
  <c r="F86"/>
  <c r="D86"/>
  <c r="H85"/>
  <c r="F85"/>
  <c r="G85" s="1"/>
  <c r="D85"/>
  <c r="H84"/>
  <c r="F84"/>
  <c r="G84" s="1"/>
  <c r="D84"/>
  <c r="H83"/>
  <c r="F83"/>
  <c r="G83" s="1"/>
  <c r="D83"/>
  <c r="H82"/>
  <c r="F82"/>
  <c r="G82" s="1"/>
  <c r="D82"/>
  <c r="H81"/>
  <c r="G81"/>
  <c r="F81"/>
  <c r="D81"/>
  <c r="H80"/>
  <c r="G80"/>
  <c r="F80"/>
  <c r="D80"/>
  <c r="H79"/>
  <c r="F79"/>
  <c r="G79" s="1"/>
  <c r="D79"/>
  <c r="H78"/>
  <c r="F78"/>
  <c r="G78" s="1"/>
  <c r="D78"/>
  <c r="H77"/>
  <c r="G77"/>
  <c r="F77"/>
  <c r="D77"/>
  <c r="H76"/>
  <c r="F76"/>
  <c r="G76" s="1"/>
  <c r="D76"/>
  <c r="H75"/>
  <c r="G75"/>
  <c r="F75"/>
  <c r="D75"/>
  <c r="H74"/>
  <c r="F74"/>
  <c r="G74" s="1"/>
  <c r="D74"/>
  <c r="H73"/>
  <c r="F73"/>
  <c r="G73" s="1"/>
  <c r="D73"/>
  <c r="H72"/>
  <c r="G72"/>
  <c r="F72"/>
  <c r="D72"/>
  <c r="H71"/>
  <c r="F71"/>
  <c r="G71" s="1"/>
  <c r="D71"/>
  <c r="H70"/>
  <c r="F70"/>
  <c r="G70" s="1"/>
  <c r="D70"/>
  <c r="H69"/>
  <c r="F69"/>
  <c r="G69" s="1"/>
  <c r="D69"/>
  <c r="H68"/>
  <c r="G68"/>
  <c r="F68"/>
  <c r="D68"/>
  <c r="H67"/>
  <c r="F67"/>
  <c r="G67" s="1"/>
  <c r="D67"/>
  <c r="H66"/>
  <c r="F66"/>
  <c r="G66" s="1"/>
  <c r="D66"/>
  <c r="H65"/>
  <c r="F65"/>
  <c r="G65" s="1"/>
  <c r="D65"/>
  <c r="H64"/>
  <c r="F64"/>
  <c r="G64" s="1"/>
  <c r="D64"/>
  <c r="H63"/>
  <c r="G63"/>
  <c r="F63"/>
  <c r="D63"/>
  <c r="H62"/>
  <c r="G62"/>
  <c r="F62"/>
  <c r="D62"/>
  <c r="H61"/>
  <c r="F61"/>
  <c r="G61" s="1"/>
  <c r="D61"/>
  <c r="H60"/>
  <c r="F60"/>
  <c r="G60" s="1"/>
  <c r="D60"/>
  <c r="H59"/>
  <c r="G59"/>
  <c r="F59"/>
  <c r="D59"/>
  <c r="H58"/>
  <c r="F58"/>
  <c r="G58" s="1"/>
  <c r="D58"/>
  <c r="H57"/>
  <c r="G57"/>
  <c r="F57"/>
  <c r="D57"/>
  <c r="H56"/>
  <c r="F56"/>
  <c r="G56" s="1"/>
  <c r="D56"/>
  <c r="H55"/>
  <c r="F55"/>
  <c r="G55" s="1"/>
  <c r="D55"/>
  <c r="H54"/>
  <c r="G54"/>
  <c r="F54"/>
  <c r="D54"/>
  <c r="H53"/>
  <c r="F53"/>
  <c r="G53" s="1"/>
  <c r="D53"/>
  <c r="H52"/>
  <c r="F52"/>
  <c r="G52" s="1"/>
  <c r="D52"/>
  <c r="H51"/>
  <c r="F51"/>
  <c r="G51" s="1"/>
  <c r="D51"/>
  <c r="H50"/>
  <c r="G50"/>
  <c r="F50"/>
  <c r="D50"/>
  <c r="H49"/>
  <c r="F49"/>
  <c r="G49" s="1"/>
  <c r="D49"/>
  <c r="H48"/>
  <c r="F48"/>
  <c r="G48" s="1"/>
  <c r="D48"/>
  <c r="H47"/>
  <c r="F47"/>
  <c r="G47" s="1"/>
  <c r="D47"/>
  <c r="H46"/>
  <c r="G46"/>
  <c r="F46"/>
  <c r="D46"/>
  <c r="H45"/>
  <c r="F45"/>
  <c r="G45" s="1"/>
  <c r="D45"/>
  <c r="H44"/>
  <c r="F44"/>
  <c r="G44" s="1"/>
  <c r="D44"/>
  <c r="H43"/>
  <c r="G43"/>
  <c r="F43"/>
  <c r="D43"/>
  <c r="H42"/>
  <c r="F42"/>
  <c r="G42" s="1"/>
  <c r="D42"/>
  <c r="H41"/>
  <c r="F41"/>
  <c r="G41" s="1"/>
  <c r="D41"/>
  <c r="H40"/>
  <c r="G40"/>
  <c r="F40"/>
  <c r="D40"/>
  <c r="H39"/>
  <c r="F39"/>
  <c r="G39" s="1"/>
  <c r="D39"/>
  <c r="H38"/>
  <c r="F38"/>
  <c r="G38" s="1"/>
  <c r="D38"/>
  <c r="H37"/>
  <c r="G37"/>
  <c r="F37"/>
  <c r="D37"/>
  <c r="H36"/>
  <c r="F36"/>
  <c r="G36" s="1"/>
  <c r="D36"/>
  <c r="H35"/>
  <c r="F35"/>
  <c r="G35" s="1"/>
  <c r="D35"/>
  <c r="H34"/>
  <c r="G34"/>
  <c r="F34"/>
  <c r="D34"/>
  <c r="H33"/>
  <c r="F33"/>
  <c r="G33" s="1"/>
  <c r="D33"/>
  <c r="H32"/>
  <c r="F32"/>
  <c r="G32" s="1"/>
  <c r="D32"/>
  <c r="H31"/>
  <c r="G31"/>
  <c r="F31"/>
  <c r="D31"/>
  <c r="H30"/>
  <c r="F30"/>
  <c r="G30" s="1"/>
  <c r="D30"/>
  <c r="H29"/>
  <c r="F29"/>
  <c r="G29" s="1"/>
  <c r="D29"/>
  <c r="H28"/>
  <c r="G28"/>
  <c r="F28"/>
  <c r="D28"/>
  <c r="H27"/>
  <c r="F27"/>
  <c r="G27" s="1"/>
  <c r="D27"/>
  <c r="H26"/>
  <c r="F26"/>
  <c r="G26" s="1"/>
  <c r="D26"/>
  <c r="H25"/>
  <c r="G25"/>
  <c r="F25"/>
  <c r="D25"/>
  <c r="H24"/>
  <c r="F24"/>
  <c r="G24" s="1"/>
  <c r="D24"/>
  <c r="H23"/>
  <c r="F23"/>
  <c r="G23" s="1"/>
  <c r="D23"/>
  <c r="H22"/>
  <c r="G22"/>
  <c r="F22"/>
  <c r="D22"/>
  <c r="H21"/>
  <c r="F21"/>
  <c r="G21" s="1"/>
  <c r="D21"/>
  <c r="H20"/>
  <c r="F20"/>
  <c r="G20" s="1"/>
  <c r="D20"/>
  <c r="H19"/>
  <c r="G19"/>
  <c r="F19"/>
  <c r="D19"/>
  <c r="B19"/>
  <c r="H18"/>
  <c r="F18"/>
  <c r="G18" s="1"/>
  <c r="D18"/>
  <c r="B18"/>
  <c r="H17"/>
  <c r="G17"/>
  <c r="F17"/>
  <c r="D17"/>
  <c r="D14" s="1"/>
  <c r="D12" s="1"/>
  <c r="B12" s="1"/>
  <c r="B17"/>
  <c r="H16"/>
  <c r="F16"/>
  <c r="G16" s="1"/>
  <c r="D16"/>
  <c r="B16"/>
  <c r="K8"/>
  <c r="K9" s="1"/>
  <c r="H6"/>
  <c r="H14" l="1"/>
  <c r="B17" i="6"/>
  <c r="B11"/>
  <c r="G14" i="1"/>
  <c r="D13" s="1"/>
  <c r="B13" s="1"/>
  <c r="F14"/>
  <c r="I4" i="6" l="1"/>
  <c r="J4" s="1"/>
  <c r="K4" s="1"/>
  <c r="L4" s="1"/>
  <c r="M4" s="1"/>
  <c r="N4" s="1"/>
  <c r="O4" s="1"/>
  <c r="P4" s="1"/>
  <c r="Q4" s="1"/>
  <c r="B14"/>
</calcChain>
</file>

<file path=xl/comments1.xml><?xml version="1.0" encoding="utf-8"?>
<comments xmlns="http://schemas.openxmlformats.org/spreadsheetml/2006/main">
  <authors>
    <author/>
  </authors>
  <commentList>
    <comment ref="A11" authorId="0">
      <text>
        <r>
          <rPr>
            <sz val="11"/>
            <color theme="1"/>
            <rFont val="Calibri"/>
            <scheme val="minor"/>
          </rPr>
          <t xml:space="preserve">Vivian Pedó: Informar
Família/Sigla Sistema/Número do item/CT 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2" authorId="0">
      <text>
        <r>
          <rPr>
            <sz val="11"/>
            <color theme="1"/>
            <rFont val="Calibri"/>
            <scheme val="minor"/>
          </rPr>
          <t>Vivian Pedó:
* Alterar os itens conforme a demanda.</t>
        </r>
      </text>
    </comment>
  </commentList>
</comments>
</file>

<file path=xl/sharedStrings.xml><?xml version="1.0" encoding="utf-8"?>
<sst xmlns="http://schemas.openxmlformats.org/spreadsheetml/2006/main" count="306" uniqueCount="229">
  <si>
    <t>Demanda:</t>
  </si>
  <si>
    <t>Criar ficha de usuário para utilizar no RPG</t>
  </si>
  <si>
    <t>Versão:</t>
  </si>
  <si>
    <t>Observações de AAs anteriores:</t>
  </si>
  <si>
    <t>Projeto / Chamado:</t>
  </si>
  <si>
    <t xml:space="preserve">Roll The Dice </t>
  </si>
  <si>
    <t>Plano de Liberação:</t>
  </si>
  <si>
    <t>Família &gt; Sistema:</t>
  </si>
  <si>
    <t>família &gt; sistema</t>
  </si>
  <si>
    <t>Requisição:</t>
  </si>
  <si>
    <t>Analista DB</t>
  </si>
  <si>
    <t>António</t>
  </si>
  <si>
    <t>Analista DB:</t>
  </si>
  <si>
    <t>Lucas Scobar</t>
  </si>
  <si>
    <t>Período da Demanda:</t>
  </si>
  <si>
    <t>Início em</t>
  </si>
  <si>
    <t>Fim</t>
  </si>
  <si>
    <t>Tarefa(s):</t>
  </si>
  <si>
    <t>Especificação dos Casos de teste</t>
  </si>
  <si>
    <t>Criar Ficha</t>
  </si>
  <si>
    <t>Total Dias:</t>
  </si>
  <si>
    <t>Documentação:</t>
  </si>
  <si>
    <t xml:space="preserve"> A lista de requisitos e caso de uso do projeto  está localizado no trello e Teams, caminho:https://trello.com/invite/b/3TRSN5Q1/3b76ad3351384b989095bf8c0f25928a/roll-the-dice</t>
  </si>
  <si>
    <t>O desenvolvimento está sendo compartilhado no GitHub</t>
  </si>
  <si>
    <t>Controle de Horas</t>
  </si>
  <si>
    <t>Navegadores para teste:</t>
  </si>
  <si>
    <t>Chrome, Edge</t>
  </si>
  <si>
    <t>Horas usadas</t>
  </si>
  <si>
    <t>Ambiente de Homologação:</t>
  </si>
  <si>
    <t>https://trello.com/b/3TRSN5Q1/roll-the-dice</t>
  </si>
  <si>
    <t>Ainda tem</t>
  </si>
  <si>
    <t>Resumo do projeto:</t>
  </si>
  <si>
    <t>Usuário poderá criar a ficha adicionando as informações de nome do personagem,classe,raça,nível do personagem,pontos de vida,pontos de magia,pontos de ataque,pontos de defesa,pontos de perícia. E para cada level de personagem, o usuário tem 40 pontos para distribuir entre os atributos.</t>
  </si>
  <si>
    <t>Plano no TestLink e Mantis:</t>
  </si>
  <si>
    <t>Não aplicável</t>
  </si>
  <si>
    <t>Provedor:</t>
  </si>
  <si>
    <t>Horas Sicredi:</t>
  </si>
  <si>
    <t>Horas Totais Especificação:</t>
  </si>
  <si>
    <t>Dias:</t>
  </si>
  <si>
    <t>Horas Totais Execução:</t>
  </si>
  <si>
    <t>Análise:</t>
  </si>
  <si>
    <t>Execução:</t>
  </si>
  <si>
    <t>Cenários</t>
  </si>
  <si>
    <t>Descrição</t>
  </si>
  <si>
    <t>Complexidade de Análise</t>
  </si>
  <si>
    <t>Hrs</t>
  </si>
  <si>
    <t>Complexidade de Execução</t>
  </si>
  <si>
    <t>Hrs 1 ciclo</t>
  </si>
  <si>
    <t>Hrs 3 ciclos</t>
  </si>
  <si>
    <t>Cts vinculados</t>
  </si>
  <si>
    <t>Cenário 1</t>
  </si>
  <si>
    <t>Médio</t>
  </si>
  <si>
    <t>Cenário 2</t>
  </si>
  <si>
    <t>Cenário 3</t>
  </si>
  <si>
    <t>Cenário 4</t>
  </si>
  <si>
    <t>Cenário 5</t>
  </si>
  <si>
    <t>Cenário 6</t>
  </si>
  <si>
    <t>Cenário 7</t>
  </si>
  <si>
    <t>Nome do Projeto:</t>
  </si>
  <si>
    <t>Status da Escrita dos Casos de Teste</t>
  </si>
  <si>
    <t>Nº</t>
  </si>
  <si>
    <t>Nome do Caso de Teste</t>
  </si>
  <si>
    <t>Requisito/RN/RF</t>
  </si>
  <si>
    <t>Em desenvolvimento</t>
  </si>
  <si>
    <t>Concluído</t>
  </si>
  <si>
    <t>x</t>
  </si>
  <si>
    <t>Cenário:</t>
  </si>
  <si>
    <t>1.01</t>
  </si>
  <si>
    <t>Testar o a criação da ficha 1  obsrvando o procedimento.</t>
  </si>
  <si>
    <t>RN01 e RN2</t>
  </si>
  <si>
    <t>1.02</t>
  </si>
  <si>
    <t>verificar o passo de criação da ficha</t>
  </si>
  <si>
    <t>Testar o o passo de criação da ficha 1 obsrvando o procedimento.</t>
  </si>
  <si>
    <t>1.03</t>
  </si>
  <si>
    <t>Verificar os botões de clique pra criação da ficha</t>
  </si>
  <si>
    <t>Testar se os botões estão direcionando no loguar certo</t>
  </si>
  <si>
    <t>1.04</t>
  </si>
  <si>
    <t>Verificar o fim da criação da ficha</t>
  </si>
  <si>
    <t>1.05</t>
  </si>
  <si>
    <t>1.06</t>
  </si>
  <si>
    <t>1.07</t>
  </si>
  <si>
    <t>1.08</t>
  </si>
  <si>
    <t>1.09</t>
  </si>
  <si>
    <t>1.10</t>
  </si>
  <si>
    <t>1.11</t>
  </si>
  <si>
    <t>2.01</t>
  </si>
  <si>
    <t>2.02</t>
  </si>
  <si>
    <t>2.04</t>
  </si>
  <si>
    <t>2.03</t>
  </si>
  <si>
    <t>2.06</t>
  </si>
  <si>
    <t>2.05</t>
  </si>
  <si>
    <t>2.07</t>
  </si>
  <si>
    <t>2.08</t>
  </si>
  <si>
    <t>2.09</t>
  </si>
  <si>
    <t>2.10</t>
  </si>
  <si>
    <t>2.11</t>
  </si>
  <si>
    <t>4. Cenário criar Biografia</t>
  </si>
  <si>
    <t>3. Cenário tal</t>
  </si>
  <si>
    <t>(=) TOTAIS</t>
  </si>
  <si>
    <t>DBServer – Acompanhamento Diário</t>
  </si>
  <si>
    <t xml:space="preserve">Situação em: </t>
  </si>
  <si>
    <t xml:space="preserve">Status: </t>
  </si>
  <si>
    <t>Descrição do Projeto</t>
  </si>
  <si>
    <r>
      <rPr>
        <sz val="9"/>
        <color theme="1"/>
        <rFont val="Noto Sans Symbols"/>
      </rPr>
      <t>ü</t>
    </r>
    <r>
      <rPr>
        <sz val="7"/>
        <color theme="1"/>
        <rFont val="Times New Roman"/>
      </rPr>
      <t xml:space="preserve">  </t>
    </r>
    <r>
      <rPr>
        <sz val="9"/>
        <color theme="1"/>
        <rFont val="Calibri"/>
      </rPr>
      <t xml:space="preserve">Período da demanda: </t>
    </r>
  </si>
  <si>
    <t>até</t>
  </si>
  <si>
    <t>à</t>
  </si>
  <si>
    <t>Prorrogado até:</t>
  </si>
  <si>
    <r>
      <rPr>
        <sz val="9"/>
        <color theme="1"/>
        <rFont val="Noto Sans Symbols"/>
      </rPr>
      <t>ü</t>
    </r>
    <r>
      <rPr>
        <sz val="7"/>
        <color theme="1"/>
        <rFont val="Times New Roman"/>
      </rPr>
      <t xml:space="preserve">  </t>
    </r>
    <r>
      <rPr>
        <sz val="9"/>
        <color theme="1"/>
        <rFont val="Calibri"/>
      </rPr>
      <t>Equipe de Testes envolvida:</t>
    </r>
  </si>
  <si>
    <r>
      <rPr>
        <sz val="9"/>
        <color theme="1"/>
        <rFont val="Noto Sans Symbols"/>
      </rPr>
      <t>ü</t>
    </r>
    <r>
      <rPr>
        <sz val="7"/>
        <color theme="1"/>
        <rFont val="Times New Roman"/>
      </rPr>
      <t xml:space="preserve">  </t>
    </r>
    <r>
      <rPr>
        <sz val="9"/>
        <color theme="1"/>
        <rFont val="Calibri"/>
      </rPr>
      <t>Atividade(s) a ser(em) desenvolvida(s):</t>
    </r>
  </si>
  <si>
    <t>Observações</t>
  </si>
  <si>
    <t>Acompanhamento dos Atividades de Especificação</t>
  </si>
  <si>
    <t>Item a Executar</t>
  </si>
  <si>
    <t>Situação</t>
  </si>
  <si>
    <t>Observação</t>
  </si>
  <si>
    <t>ok</t>
  </si>
  <si>
    <t>Leitura da Documentação:</t>
  </si>
  <si>
    <t>Levantamento de Dúvidas:</t>
  </si>
  <si>
    <t>Reunião de Entendimento 
e Envio da Ata:</t>
  </si>
  <si>
    <t>Plano no TestLink:</t>
  </si>
  <si>
    <t>Plano do Mantis:</t>
  </si>
  <si>
    <t>Gráficos</t>
  </si>
  <si>
    <t>Impedimentos &amp; Pendências</t>
  </si>
  <si>
    <t>Responsável</t>
  </si>
  <si>
    <t>Riscos</t>
  </si>
  <si>
    <t>Atraso(s) e/ou Ambiente Indisponível durante o dia:</t>
  </si>
  <si>
    <t>Gráfico de Status dos Casos de Teste</t>
  </si>
  <si>
    <t>Gráfico de Progressão dos Casos de Teste</t>
  </si>
  <si>
    <r>
      <rPr>
        <sz val="9"/>
        <color rgb="FF000000"/>
        <rFont val="Calibri"/>
      </rPr>
      <t>No dia de hoje no ambiente de:</t>
    </r>
    <r>
      <rPr>
        <sz val="11"/>
        <color theme="1"/>
        <rFont val="Calibri"/>
      </rPr>
      <t xml:space="preserve">
• </t>
    </r>
    <r>
      <rPr>
        <b/>
        <sz val="11"/>
        <color rgb="FF000000"/>
        <rFont val="Calibri"/>
      </rPr>
      <t>Homologação</t>
    </r>
    <r>
      <rPr>
        <sz val="11"/>
        <color theme="1"/>
        <rFont val="Calibri"/>
      </rPr>
      <t xml:space="preserve">
</t>
    </r>
    <r>
      <rPr>
        <sz val="9"/>
        <color rgb="FF000000"/>
        <rFont val="Calibri"/>
      </rPr>
      <t>tivemos a evolução da escrita dos casos de testes para:</t>
    </r>
  </si>
  <si>
    <t>AA:</t>
  </si>
  <si>
    <t>Analista Sicredi:</t>
  </si>
  <si>
    <t>Prazo para Inicio/Conclusão:</t>
  </si>
  <si>
    <t>Tarefa</t>
  </si>
  <si>
    <t>Baixar a documentação:</t>
  </si>
  <si>
    <t>NOK</t>
  </si>
  <si>
    <t>Leitura da documentação:</t>
  </si>
  <si>
    <t>Levantamento de dúvidas:</t>
  </si>
  <si>
    <t>Levantamento de cenários:</t>
  </si>
  <si>
    <t>Reunião de entendimento/ Envio da Ata:</t>
  </si>
  <si>
    <t>Especificação dos testes:</t>
  </si>
  <si>
    <t> Quantidade de cts criados/ Quantidades de cts planejados</t>
  </si>
  <si>
    <t>Levantamento de massa de dados:</t>
  </si>
  <si>
    <t>Arquivo de Produção*</t>
  </si>
  <si>
    <t>Arquivo CSU*</t>
  </si>
  <si>
    <t>Geração da massa durante a execução*</t>
  </si>
  <si>
    <t>Massa de dados integrada*</t>
  </si>
  <si>
    <t>Geração da massa por outro item*</t>
  </si>
  <si>
    <r>
      <rPr>
        <u/>
        <sz val="10"/>
        <color rgb="FF000000"/>
        <rFont val="Calibri"/>
      </rPr>
      <t>Observação</t>
    </r>
    <r>
      <rPr>
        <u/>
        <sz val="10"/>
        <color rgb="FF000000"/>
        <rFont val="Calibri"/>
      </rPr>
      <t>:</t>
    </r>
  </si>
  <si>
    <t>Criação do plano no testlink:</t>
  </si>
  <si>
    <t> Não criado.</t>
  </si>
  <si>
    <t>Criação do plano no mantis:</t>
  </si>
  <si>
    <t> Não Criado.</t>
  </si>
  <si>
    <t>Diário de Bordo</t>
  </si>
  <si>
    <t>dd/mm - Levantamenod e cenários.</t>
  </si>
  <si>
    <t>dd/mm - Leitura de docs, entendimento e ambientação.</t>
  </si>
  <si>
    <t>Outras Pendências:</t>
  </si>
  <si>
    <t>Reunião de entendimento pendente de marcação.</t>
  </si>
  <si>
    <t>Enviar para:</t>
  </si>
  <si>
    <t>mauricio_carraro@sicredi.com.br; gq_canais@sicredi.com.br; analistasGQ4@dbserver.com.br</t>
  </si>
  <si>
    <t>Copia para:</t>
  </si>
  <si>
    <t>mariab@dbserver.com.br; elcenig@dbserver.com.br; jordani_montemezzo@sicredi.com.br</t>
  </si>
  <si>
    <t>Tarefas</t>
  </si>
  <si>
    <t>Status</t>
  </si>
  <si>
    <t>Verificar detalhes da homologação  no SGD\USD;</t>
  </si>
  <si>
    <t>Baixar documentação do SVN ou CVS, EA;</t>
  </si>
  <si>
    <t>Acessar RQM e verificar casos de testes desenvolvidos pelo provedor;</t>
  </si>
  <si>
    <t>Alinhar espectativas com a equipe de analistas do Sicredi;</t>
  </si>
  <si>
    <r>
      <rPr>
        <sz val="11"/>
        <color theme="1"/>
        <rFont val="Calibri"/>
      </rPr>
      <t xml:space="preserve">Cadastrar plano de testes no Testlink: </t>
    </r>
    <r>
      <rPr>
        <i/>
        <sz val="11"/>
        <color theme="1"/>
        <rFont val="Calibri"/>
      </rPr>
      <t xml:space="preserve">Projeto_GQ_MesAno e informar escopo do teste na descrição; </t>
    </r>
  </si>
  <si>
    <t>Cadastrar Baseline Ciclo_1;</t>
  </si>
  <si>
    <t>Cadastrar Projeto no Mantis; [RNC]</t>
  </si>
  <si>
    <r>
      <rPr>
        <sz val="11"/>
        <color theme="1"/>
        <rFont val="Calibri"/>
      </rPr>
      <t xml:space="preserve">Especificar testes no Testlink, caminho padrão:  </t>
    </r>
    <r>
      <rPr>
        <i/>
        <sz val="11"/>
        <color theme="1"/>
        <rFont val="Calibri"/>
      </rPr>
      <t>Família/Sigla Sistema/Número do item/CT ou 
Família/Sistema/Requisição/CT;</t>
    </r>
  </si>
  <si>
    <t>Verificar nomenclaturas dos Cts: Menu_Resumo_do_cenário</t>
  </si>
  <si>
    <t>Verificar nomenclaturas dos Cts: Descrição do objetivo final + sucesso\falha.</t>
  </si>
  <si>
    <t>Verificar consultas de banco necessárias a execução;</t>
  </si>
  <si>
    <t>Referenciar documentação utilizada nos documentos relacionados:
Documento: 
Data:
Versão:
Autor: 
Informar caminho para o doc no quintana.</t>
  </si>
  <si>
    <r>
      <rPr>
        <sz val="11"/>
        <color theme="1"/>
        <rFont val="Calibri"/>
      </rPr>
      <t xml:space="preserve">Cadastrar requisitos: </t>
    </r>
    <r>
      <rPr>
        <i/>
        <sz val="11"/>
        <color theme="1"/>
        <rFont val="Calibri"/>
      </rPr>
      <t>Família/Sistema/Sigla Sistema/Requisito;</t>
    </r>
  </si>
  <si>
    <t>Associar Cts aos requisitos cadastrados;</t>
  </si>
  <si>
    <t>Listar massa de dados necessária para a execução dos testes;</t>
  </si>
  <si>
    <t>Criar e-mail de orientações ao testador;</t>
  </si>
  <si>
    <t>Smoke Teste;</t>
  </si>
  <si>
    <t>Verificar se nenhuma documentação do projeto está anexada ao CT.</t>
  </si>
  <si>
    <t>http://pti.sicredi.net/0009-processo_desenvolvimento_sistema/guidances/whitepapers/resources/gestao_defeitos_qualidade%20V2.pdf</t>
  </si>
  <si>
    <t>Horas por dia:</t>
  </si>
  <si>
    <t>Horas produtivas:</t>
  </si>
  <si>
    <t>Data</t>
  </si>
  <si>
    <t>Qtde CT's Novos</t>
  </si>
  <si>
    <t>TOTAL</t>
  </si>
  <si>
    <t>Status :</t>
  </si>
  <si>
    <t>Cenário(s)</t>
  </si>
  <si>
    <t>Caso(s) de Teste</t>
  </si>
  <si>
    <t>Tempos Referência - Análise</t>
  </si>
  <si>
    <t>Complexidade</t>
  </si>
  <si>
    <t>Macro cenário</t>
  </si>
  <si>
    <t>Simples</t>
  </si>
  <si>
    <t>Complexo</t>
  </si>
  <si>
    <t>Tempos Referência - Execução</t>
  </si>
  <si>
    <t>Tempo 1º ciclo</t>
  </si>
  <si>
    <t>Tempo 2º ciclo</t>
  </si>
  <si>
    <t>Tempo 3º ciclo</t>
  </si>
  <si>
    <t>Dúvidas gerais da demanda</t>
  </si>
  <si>
    <t xml:space="preserve"> Dúvida</t>
  </si>
  <si>
    <t>Respostas</t>
  </si>
  <si>
    <t>Qual é a complexidade de criar ficha</t>
  </si>
  <si>
    <t>Lucas Escobar</t>
  </si>
  <si>
    <t>Itens necessários para testes da demanda</t>
  </si>
  <si>
    <t>Itens Necessários para Teste</t>
  </si>
  <si>
    <t>Repostas</t>
  </si>
  <si>
    <t>Não-passou</t>
  </si>
  <si>
    <t>Passou</t>
  </si>
  <si>
    <t>1. Cenário Fazer Login</t>
  </si>
  <si>
    <t>2. Cenário Criar Ficha</t>
  </si>
  <si>
    <t>Inserir nome corretamente</t>
  </si>
  <si>
    <t>Inserir senha incorretamente</t>
  </si>
  <si>
    <t>Inserir tudo correto</t>
  </si>
  <si>
    <t>Inserir senha corretamente</t>
  </si>
  <si>
    <t>Testar se o nome está sendo salvo no banco</t>
  </si>
  <si>
    <t>Testar se o campo da senha está sendo salvo no banco mesmo com erro</t>
  </si>
  <si>
    <t>Testar se as informacões do login está sendo salvo no banco</t>
  </si>
  <si>
    <t>Testar a senha se está sendo gravada no banco</t>
  </si>
  <si>
    <t>Criar uma ficha com preenchimento dos campos de forma correta</t>
  </si>
  <si>
    <t>Testar se no final da criação da ficha está correto e salvando no banco</t>
  </si>
  <si>
    <t>3. Cenário  Criar tela do personagem</t>
  </si>
  <si>
    <t>Inserir informações do personagem de forma correta</t>
  </si>
  <si>
    <t>Inserir informações do personagem de forma incorreta</t>
  </si>
  <si>
    <t>Testar as informaões estão salvas no banco</t>
  </si>
  <si>
    <t>Testar se mesmo com as informações incorretas permite salvar</t>
  </si>
  <si>
    <t>Inserir uma biografia aleatória</t>
  </si>
  <si>
    <t>Inserir uma biografia sem preencher todos os campos</t>
  </si>
  <si>
    <t>Inserir informações sem os campos obrigatórios</t>
  </si>
  <si>
    <t>Criar uma ficha sem prencher os campos todos</t>
  </si>
</sst>
</file>

<file path=xl/styles.xml><?xml version="1.0" encoding="utf-8"?>
<styleSheet xmlns="http://schemas.openxmlformats.org/spreadsheetml/2006/main">
  <numFmts count="1">
    <numFmt numFmtId="164" formatCode="d/m"/>
  </numFmts>
  <fonts count="48">
    <font>
      <sz val="11"/>
      <color theme="1"/>
      <name val="Calibri"/>
      <scheme val="minor"/>
    </font>
    <font>
      <b/>
      <sz val="11"/>
      <color rgb="FF002060"/>
      <name val="Calibri"/>
    </font>
    <font>
      <b/>
      <sz val="11"/>
      <color theme="1"/>
      <name val="Calibri"/>
    </font>
    <font>
      <sz val="11"/>
      <name val="Calibri"/>
    </font>
    <font>
      <b/>
      <sz val="10"/>
      <color rgb="FF002060"/>
      <name val="Calibri"/>
    </font>
    <font>
      <sz val="11"/>
      <color rgb="FF000000"/>
      <name val="Calibri"/>
    </font>
    <font>
      <b/>
      <i/>
      <sz val="11"/>
      <color theme="0"/>
      <name val="Calibri"/>
    </font>
    <font>
      <sz val="11"/>
      <color theme="1"/>
      <name val="Calibri"/>
    </font>
    <font>
      <b/>
      <sz val="11"/>
      <color rgb="FFC00000"/>
      <name val="Calibri"/>
    </font>
    <font>
      <u/>
      <sz val="11"/>
      <color rgb="FF0000FF"/>
      <name val="Calibri"/>
    </font>
    <font>
      <b/>
      <sz val="11"/>
      <color rgb="FF000099"/>
      <name val="Calibri"/>
    </font>
    <font>
      <sz val="10"/>
      <color theme="1"/>
      <name val="Calibri"/>
    </font>
    <font>
      <b/>
      <sz val="11"/>
      <color rgb="FF0F243E"/>
      <name val="Calibri"/>
    </font>
    <font>
      <b/>
      <sz val="12"/>
      <color theme="1"/>
      <name val="Calibri"/>
    </font>
    <font>
      <b/>
      <sz val="12"/>
      <color rgb="FF002060"/>
      <name val="Calibri"/>
    </font>
    <font>
      <sz val="11"/>
      <color rgb="FF000099"/>
      <name val="Calibri"/>
    </font>
    <font>
      <sz val="12"/>
      <color rgb="FFFF00FF"/>
      <name val="Calibri"/>
    </font>
    <font>
      <sz val="12"/>
      <color rgb="FF4F6128"/>
      <name val="Calibri"/>
    </font>
    <font>
      <b/>
      <sz val="10"/>
      <color theme="0"/>
      <name val="Tahoma"/>
    </font>
    <font>
      <b/>
      <sz val="10"/>
      <color rgb="FFE5B8B7"/>
      <name val="Tahoma"/>
    </font>
    <font>
      <b/>
      <sz val="10"/>
      <color rgb="FF92D050"/>
      <name val="Tahoma"/>
    </font>
    <font>
      <b/>
      <sz val="10"/>
      <color theme="1"/>
      <name val="Tahoma"/>
    </font>
    <font>
      <sz val="10"/>
      <color theme="1"/>
      <name val="Tahoma"/>
    </font>
    <font>
      <b/>
      <sz val="11"/>
      <color theme="0"/>
      <name val="Calibri"/>
    </font>
    <font>
      <b/>
      <i/>
      <sz val="14"/>
      <color theme="0"/>
      <name val="Calibri"/>
    </font>
    <font>
      <b/>
      <sz val="11"/>
      <color rgb="FFFFFFFF"/>
      <name val="Calibri"/>
    </font>
    <font>
      <b/>
      <sz val="9"/>
      <color theme="0"/>
      <name val="Calibri"/>
    </font>
    <font>
      <b/>
      <sz val="9"/>
      <color theme="1"/>
      <name val="Calibri"/>
    </font>
    <font>
      <sz val="11"/>
      <color rgb="FFFFFFFF"/>
      <name val="Calibri"/>
    </font>
    <font>
      <i/>
      <sz val="11"/>
      <color theme="1"/>
      <name val="Calibri"/>
    </font>
    <font>
      <sz val="11"/>
      <color theme="0"/>
      <name val="Calibri"/>
    </font>
    <font>
      <b/>
      <sz val="22"/>
      <color theme="1"/>
      <name val="Calibri"/>
    </font>
    <font>
      <b/>
      <sz val="10"/>
      <color theme="1"/>
      <name val="Calibri"/>
    </font>
    <font>
      <sz val="9"/>
      <color theme="1"/>
      <name val="Noto Sans Symbols"/>
    </font>
    <font>
      <sz val="9"/>
      <color theme="1"/>
      <name val="Calibri"/>
    </font>
    <font>
      <b/>
      <sz val="8"/>
      <color theme="0"/>
      <name val="Arial"/>
    </font>
    <font>
      <sz val="10"/>
      <color rgb="FF000000"/>
      <name val="Calibri"/>
    </font>
    <font>
      <i/>
      <sz val="10"/>
      <color theme="1"/>
      <name val="Calibri"/>
    </font>
    <font>
      <i/>
      <sz val="10"/>
      <color rgb="FF000000"/>
      <name val="Calibri"/>
    </font>
    <font>
      <u/>
      <sz val="10"/>
      <color rgb="FF000000"/>
      <name val="Calibri"/>
    </font>
    <font>
      <u/>
      <sz val="11"/>
      <color theme="10"/>
      <name val="Calibri"/>
    </font>
    <font>
      <b/>
      <sz val="9"/>
      <color rgb="FFFFFFFF"/>
      <name val="Calibri"/>
    </font>
    <font>
      <b/>
      <i/>
      <sz val="11"/>
      <color theme="1"/>
      <name val="Calibri"/>
    </font>
    <font>
      <sz val="11"/>
      <color rgb="FF1F497D"/>
      <name val="Calibri"/>
    </font>
    <font>
      <u/>
      <sz val="11"/>
      <color theme="10"/>
      <name val="Calibri"/>
    </font>
    <font>
      <b/>
      <sz val="11"/>
      <color rgb="FF000000"/>
      <name val="Calibri"/>
    </font>
    <font>
      <sz val="7"/>
      <color theme="1"/>
      <name val="Times New Roman"/>
    </font>
    <font>
      <sz val="9"/>
      <color rgb="FF000000"/>
      <name val="Calibri"/>
    </font>
  </fonts>
  <fills count="29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rgb="FF366092"/>
        <bgColor rgb="FF366092"/>
      </patternFill>
    </fill>
    <fill>
      <patternFill patternType="solid">
        <fgColor rgb="FFC6D9F0"/>
        <bgColor rgb="FFC6D9F0"/>
      </patternFill>
    </fill>
    <fill>
      <patternFill patternType="solid">
        <fgColor rgb="FF0F243E"/>
        <bgColor rgb="FF0F243E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E5B8B7"/>
        <bgColor rgb="FFE5B8B7"/>
      </patternFill>
    </fill>
    <fill>
      <patternFill patternType="solid">
        <fgColor rgb="FFD6E3BC"/>
        <bgColor rgb="FFD6E3BC"/>
      </patternFill>
    </fill>
    <fill>
      <patternFill patternType="solid">
        <fgColor rgb="FF003300"/>
        <bgColor rgb="FF003300"/>
      </patternFill>
    </fill>
    <fill>
      <patternFill patternType="solid">
        <fgColor theme="1"/>
        <bgColor theme="1"/>
      </patternFill>
    </fill>
    <fill>
      <patternFill patternType="solid">
        <fgColor rgb="FF632423"/>
        <bgColor rgb="FF632423"/>
      </patternFill>
    </fill>
    <fill>
      <patternFill patternType="solid">
        <fgColor rgb="FF4F6128"/>
        <bgColor rgb="FF4F6128"/>
      </patternFill>
    </fill>
    <fill>
      <patternFill patternType="solid">
        <fgColor rgb="FFFFFFFF"/>
        <bgColor rgb="FFFFFFFF"/>
      </patternFill>
    </fill>
    <fill>
      <patternFill patternType="solid">
        <fgColor rgb="FFDAEEF3"/>
        <bgColor rgb="FFDAEEF3"/>
      </patternFill>
    </fill>
    <fill>
      <patternFill patternType="solid">
        <fgColor rgb="FFFFC000"/>
        <bgColor rgb="FFFFC000"/>
      </patternFill>
    </fill>
    <fill>
      <patternFill patternType="solid">
        <fgColor rgb="FF8DB3E2"/>
        <bgColor rgb="FF8DB3E2"/>
      </patternFill>
    </fill>
    <fill>
      <patternFill patternType="solid">
        <fgColor rgb="FFEEECE1"/>
        <bgColor rgb="FFEEECE1"/>
      </patternFill>
    </fill>
    <fill>
      <patternFill patternType="solid">
        <fgColor rgb="FF548DD4"/>
        <bgColor rgb="FF548DD4"/>
      </patternFill>
    </fill>
    <fill>
      <patternFill patternType="solid">
        <fgColor rgb="FFFBD4B4"/>
        <bgColor rgb="FFFBD4B4"/>
      </patternFill>
    </fill>
    <fill>
      <patternFill patternType="solid">
        <fgColor rgb="FF0000FF"/>
        <bgColor rgb="FF0000FF"/>
      </patternFill>
    </fill>
    <fill>
      <patternFill patternType="solid">
        <fgColor rgb="FF3F3F3F"/>
        <bgColor rgb="FF3F3F3F"/>
      </patternFill>
    </fill>
    <fill>
      <patternFill patternType="solid">
        <fgColor rgb="FF003366"/>
        <bgColor rgb="FF003366"/>
      </patternFill>
    </fill>
    <fill>
      <patternFill patternType="solid">
        <fgColor rgb="FFF2DBDB"/>
        <bgColor rgb="FFF2DBDB"/>
      </patternFill>
    </fill>
  </fills>
  <borders count="9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C00000"/>
      </top>
      <bottom style="medium">
        <color rgb="FFC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16"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1" fillId="2" borderId="5" xfId="0" applyFont="1" applyFill="1" applyBorder="1" applyAlignment="1">
      <alignment horizontal="right"/>
    </xf>
    <xf numFmtId="0" fontId="2" fillId="2" borderId="5" xfId="0" applyFont="1" applyFill="1" applyBorder="1" applyAlignment="1"/>
    <xf numFmtId="0" fontId="2" fillId="2" borderId="5" xfId="0" applyFont="1" applyFill="1" applyBorder="1"/>
    <xf numFmtId="0" fontId="2" fillId="2" borderId="6" xfId="0" applyFont="1" applyFill="1" applyBorder="1"/>
    <xf numFmtId="0" fontId="2" fillId="0" borderId="0" xfId="0" applyFont="1"/>
    <xf numFmtId="0" fontId="2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2" fillId="2" borderId="7" xfId="0" applyFont="1" applyFill="1" applyBorder="1" applyAlignment="1">
      <alignment horizontal="left"/>
    </xf>
    <xf numFmtId="0" fontId="4" fillId="2" borderId="8" xfId="0" applyFont="1" applyFill="1" applyBorder="1"/>
    <xf numFmtId="0" fontId="1" fillId="0" borderId="1" xfId="0" applyFont="1" applyBorder="1" applyAlignment="1">
      <alignment horizontal="left"/>
    </xf>
    <xf numFmtId="0" fontId="2" fillId="2" borderId="12" xfId="0" applyFont="1" applyFill="1" applyBorder="1" applyAlignment="1"/>
    <xf numFmtId="0" fontId="1" fillId="2" borderId="13" xfId="0" applyFont="1" applyFill="1" applyBorder="1"/>
    <xf numFmtId="0" fontId="2" fillId="2" borderId="13" xfId="0" applyFont="1" applyFill="1" applyBorder="1"/>
    <xf numFmtId="0" fontId="2" fillId="2" borderId="17" xfId="0" applyFont="1" applyFill="1" applyBorder="1"/>
    <xf numFmtId="0" fontId="1" fillId="0" borderId="18" xfId="0" applyFont="1" applyBorder="1" applyAlignment="1">
      <alignment horizontal="left"/>
    </xf>
    <xf numFmtId="0" fontId="6" fillId="3" borderId="19" xfId="0" applyFont="1" applyFill="1" applyBorder="1" applyAlignment="1">
      <alignment horizontal="right" vertical="top"/>
    </xf>
    <xf numFmtId="14" fontId="2" fillId="2" borderId="19" xfId="0" applyNumberFormat="1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18" xfId="0" applyFont="1" applyBorder="1" applyAlignment="1">
      <alignment horizontal="left" vertical="center"/>
    </xf>
    <xf numFmtId="0" fontId="6" fillId="3" borderId="22" xfId="0" applyFont="1" applyFill="1" applyBorder="1" applyAlignment="1">
      <alignment horizontal="right" vertical="top"/>
    </xf>
    <xf numFmtId="0" fontId="2" fillId="2" borderId="22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" fillId="0" borderId="24" xfId="0" applyFont="1" applyBorder="1" applyAlignment="1">
      <alignment horizontal="left" vertical="center"/>
    </xf>
    <xf numFmtId="0" fontId="7" fillId="2" borderId="25" xfId="0" applyFont="1" applyFill="1" applyBorder="1" applyAlignment="1">
      <alignment horizontal="left" vertical="top"/>
    </xf>
    <xf numFmtId="164" fontId="7" fillId="0" borderId="0" xfId="0" applyNumberFormat="1" applyFont="1" applyAlignment="1">
      <alignment horizontal="center"/>
    </xf>
    <xf numFmtId="0" fontId="1" fillId="0" borderId="30" xfId="0" applyFont="1" applyBorder="1" applyAlignment="1">
      <alignment horizontal="left" vertical="center"/>
    </xf>
    <xf numFmtId="0" fontId="8" fillId="0" borderId="31" xfId="0" applyFont="1" applyBorder="1" applyAlignment="1">
      <alignment horizontal="right"/>
    </xf>
    <xf numFmtId="0" fontId="8" fillId="0" borderId="32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0" fillId="0" borderId="33" xfId="0" applyFont="1" applyBorder="1" applyAlignment="1">
      <alignment horizontal="right"/>
    </xf>
    <xf numFmtId="1" fontId="10" fillId="0" borderId="34" xfId="0" applyNumberFormat="1" applyFont="1" applyBorder="1" applyAlignment="1">
      <alignment horizontal="left"/>
    </xf>
    <xf numFmtId="0" fontId="7" fillId="2" borderId="25" xfId="0" applyFont="1" applyFill="1" applyBorder="1" applyAlignment="1">
      <alignment horizontal="left" vertical="center"/>
    </xf>
    <xf numFmtId="0" fontId="12" fillId="0" borderId="30" xfId="0" applyFont="1" applyBorder="1" applyAlignment="1">
      <alignment horizontal="right" vertical="center"/>
    </xf>
    <xf numFmtId="0" fontId="7" fillId="2" borderId="35" xfId="0" applyFont="1" applyFill="1" applyBorder="1" applyAlignment="1">
      <alignment horizontal="left" vertical="center"/>
    </xf>
    <xf numFmtId="0" fontId="7" fillId="0" borderId="0" xfId="0" applyFont="1" applyAlignment="1">
      <alignment horizontal="right"/>
    </xf>
    <xf numFmtId="1" fontId="13" fillId="2" borderId="25" xfId="0" applyNumberFormat="1" applyFont="1" applyFill="1" applyBorder="1" applyAlignment="1">
      <alignment horizontal="left" vertical="center"/>
    </xf>
    <xf numFmtId="0" fontId="14" fillId="2" borderId="36" xfId="0" applyFont="1" applyFill="1" applyBorder="1" applyAlignment="1">
      <alignment horizontal="right" vertical="center"/>
    </xf>
    <xf numFmtId="1" fontId="13" fillId="2" borderId="36" xfId="0" applyNumberFormat="1" applyFont="1" applyFill="1" applyBorder="1" applyAlignment="1">
      <alignment horizontal="center" vertical="center"/>
    </xf>
    <xf numFmtId="0" fontId="15" fillId="2" borderId="36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1" fontId="15" fillId="2" borderId="35" xfId="0" applyNumberFormat="1" applyFont="1" applyFill="1" applyBorder="1" applyAlignment="1">
      <alignment horizontal="center" vertical="center"/>
    </xf>
    <xf numFmtId="1" fontId="7" fillId="0" borderId="0" xfId="0" applyNumberFormat="1" applyFont="1" applyAlignment="1">
      <alignment horizontal="center"/>
    </xf>
    <xf numFmtId="0" fontId="10" fillId="2" borderId="36" xfId="0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8" fillId="3" borderId="37" xfId="0" applyFont="1" applyFill="1" applyBorder="1" applyAlignment="1">
      <alignment horizontal="center" vertical="center" wrapText="1"/>
    </xf>
    <xf numFmtId="0" fontId="18" fillId="3" borderId="38" xfId="0" applyFont="1" applyFill="1" applyBorder="1" applyAlignment="1">
      <alignment horizontal="center" vertical="center" wrapText="1"/>
    </xf>
    <xf numFmtId="0" fontId="19" fillId="3" borderId="39" xfId="0" applyFont="1" applyFill="1" applyBorder="1" applyAlignment="1">
      <alignment horizontal="center" vertical="center" wrapText="1"/>
    </xf>
    <xf numFmtId="0" fontId="20" fillId="3" borderId="39" xfId="0" applyFont="1" applyFill="1" applyBorder="1" applyAlignment="1">
      <alignment horizontal="center" vertical="center" wrapText="1"/>
    </xf>
    <xf numFmtId="0" fontId="18" fillId="3" borderId="4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21" fillId="4" borderId="19" xfId="0" applyFont="1" applyFill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  <xf numFmtId="0" fontId="22" fillId="0" borderId="41" xfId="0" applyFont="1" applyBorder="1" applyAlignment="1">
      <alignment horizontal="center" vertical="center" wrapText="1"/>
    </xf>
    <xf numFmtId="0" fontId="22" fillId="0" borderId="41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/>
    </xf>
    <xf numFmtId="0" fontId="22" fillId="0" borderId="33" xfId="0" applyFont="1" applyBorder="1" applyAlignment="1">
      <alignment vertical="center" wrapText="1"/>
    </xf>
    <xf numFmtId="0" fontId="21" fillId="4" borderId="18" xfId="0" applyFont="1" applyFill="1" applyBorder="1" applyAlignment="1">
      <alignment horizontal="left" vertical="center" wrapText="1"/>
    </xf>
    <xf numFmtId="0" fontId="2" fillId="0" borderId="18" xfId="0" applyFont="1" applyBorder="1"/>
    <xf numFmtId="0" fontId="7" fillId="0" borderId="1" xfId="0" applyFont="1" applyBorder="1"/>
    <xf numFmtId="0" fontId="7" fillId="0" borderId="18" xfId="0" applyFont="1" applyBorder="1"/>
    <xf numFmtId="0" fontId="23" fillId="5" borderId="8" xfId="0" applyFont="1" applyFill="1" applyBorder="1"/>
    <xf numFmtId="0" fontId="23" fillId="5" borderId="5" xfId="0" applyFont="1" applyFill="1" applyBorder="1" applyAlignment="1">
      <alignment horizontal="center"/>
    </xf>
    <xf numFmtId="0" fontId="23" fillId="5" borderId="5" xfId="0" applyFont="1" applyFill="1" applyBorder="1"/>
    <xf numFmtId="0" fontId="23" fillId="5" borderId="6" xfId="0" applyFont="1" applyFill="1" applyBorder="1"/>
    <xf numFmtId="0" fontId="23" fillId="5" borderId="42" xfId="0" applyFont="1" applyFill="1" applyBorder="1"/>
    <xf numFmtId="0" fontId="23" fillId="5" borderId="19" xfId="0" applyFont="1" applyFill="1" applyBorder="1" applyAlignment="1">
      <alignment horizontal="center" vertical="center"/>
    </xf>
    <xf numFmtId="0" fontId="23" fillId="5" borderId="35" xfId="0" applyFont="1" applyFill="1" applyBorder="1" applyAlignment="1">
      <alignment horizontal="center"/>
    </xf>
    <xf numFmtId="0" fontId="26" fillId="5" borderId="18" xfId="0" applyFont="1" applyFill="1" applyBorder="1" applyAlignment="1">
      <alignment horizontal="center" vertical="center" wrapText="1"/>
    </xf>
    <xf numFmtId="0" fontId="27" fillId="6" borderId="18" xfId="0" applyFont="1" applyFill="1" applyBorder="1" applyAlignment="1">
      <alignment horizontal="center" vertical="center" wrapText="1"/>
    </xf>
    <xf numFmtId="0" fontId="27" fillId="7" borderId="18" xfId="0" applyFont="1" applyFill="1" applyBorder="1" applyAlignment="1">
      <alignment horizontal="center" vertical="center" wrapText="1"/>
    </xf>
    <xf numFmtId="0" fontId="26" fillId="8" borderId="18" xfId="0" applyFont="1" applyFill="1" applyBorder="1" applyAlignment="1">
      <alignment horizontal="center" vertical="center" wrapText="1"/>
    </xf>
    <xf numFmtId="0" fontId="27" fillId="9" borderId="18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/>
    </xf>
    <xf numFmtId="3" fontId="7" fillId="0" borderId="0" xfId="0" applyNumberFormat="1" applyFont="1" applyAlignment="1">
      <alignment horizontal="center" vertical="center"/>
    </xf>
    <xf numFmtId="0" fontId="28" fillId="0" borderId="24" xfId="0" applyFont="1" applyBorder="1" applyAlignment="1">
      <alignment vertical="center" wrapText="1"/>
    </xf>
    <xf numFmtId="0" fontId="29" fillId="0" borderId="45" xfId="0" applyFont="1" applyBorder="1" applyAlignment="1">
      <alignment horizontal="left" vertical="top" wrapText="1"/>
    </xf>
    <xf numFmtId="0" fontId="7" fillId="0" borderId="45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left" vertical="center" wrapText="1"/>
    </xf>
    <xf numFmtId="14" fontId="7" fillId="10" borderId="18" xfId="0" applyNumberFormat="1" applyFont="1" applyFill="1" applyBorder="1" applyAlignment="1">
      <alignment horizontal="center" vertical="center"/>
    </xf>
    <xf numFmtId="14" fontId="7" fillId="11" borderId="18" xfId="0" applyNumberFormat="1" applyFont="1" applyFill="1" applyBorder="1" applyAlignment="1">
      <alignment horizontal="center" vertical="center"/>
    </xf>
    <xf numFmtId="14" fontId="7" fillId="12" borderId="18" xfId="0" applyNumberFormat="1" applyFont="1" applyFill="1" applyBorder="1" applyAlignment="1">
      <alignment horizontal="center" vertical="center"/>
    </xf>
    <xf numFmtId="14" fontId="7" fillId="13" borderId="18" xfId="0" applyNumberFormat="1" applyFont="1" applyFill="1" applyBorder="1" applyAlignment="1">
      <alignment horizontal="center" vertical="center"/>
    </xf>
    <xf numFmtId="0" fontId="23" fillId="5" borderId="18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/>
    </xf>
    <xf numFmtId="0" fontId="7" fillId="0" borderId="18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left" vertical="center"/>
    </xf>
    <xf numFmtId="0" fontId="7" fillId="11" borderId="18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10" borderId="18" xfId="0" applyFont="1" applyFill="1" applyBorder="1" applyAlignment="1">
      <alignment horizontal="center" vertical="center"/>
    </xf>
    <xf numFmtId="0" fontId="7" fillId="11" borderId="18" xfId="0" applyFont="1" applyFill="1" applyBorder="1" applyAlignment="1">
      <alignment horizontal="center" vertical="center"/>
    </xf>
    <xf numFmtId="0" fontId="7" fillId="12" borderId="18" xfId="0" applyFont="1" applyFill="1" applyBorder="1" applyAlignment="1">
      <alignment horizontal="center" vertical="center"/>
    </xf>
    <xf numFmtId="0" fontId="7" fillId="13" borderId="18" xfId="0" applyFont="1" applyFill="1" applyBorder="1" applyAlignment="1">
      <alignment horizontal="center" vertical="center"/>
    </xf>
    <xf numFmtId="0" fontId="7" fillId="0" borderId="18" xfId="0" applyFont="1" applyBorder="1" applyAlignment="1">
      <alignment vertical="center" wrapText="1"/>
    </xf>
    <xf numFmtId="0" fontId="7" fillId="0" borderId="18" xfId="0" applyFont="1" applyBorder="1" applyAlignment="1">
      <alignment horizontal="left" vertical="center" wrapText="1"/>
    </xf>
    <xf numFmtId="0" fontId="7" fillId="10" borderId="18" xfId="0" applyFont="1" applyFill="1" applyBorder="1" applyAlignment="1">
      <alignment horizontal="center" vertical="center"/>
    </xf>
    <xf numFmtId="0" fontId="7" fillId="14" borderId="27" xfId="0" applyFont="1" applyFill="1" applyBorder="1" applyAlignment="1"/>
    <xf numFmtId="3" fontId="25" fillId="14" borderId="28" xfId="0" applyNumberFormat="1" applyFont="1" applyFill="1" applyBorder="1" applyAlignment="1">
      <alignment horizontal="center"/>
    </xf>
    <xf numFmtId="0" fontId="25" fillId="14" borderId="27" xfId="0" applyFont="1" applyFill="1" applyBorder="1" applyAlignment="1">
      <alignment wrapText="1"/>
    </xf>
    <xf numFmtId="0" fontId="7" fillId="14" borderId="27" xfId="0" applyFont="1" applyFill="1" applyBorder="1" applyAlignment="1">
      <alignment vertical="top"/>
    </xf>
    <xf numFmtId="0" fontId="7" fillId="14" borderId="27" xfId="0" applyFont="1" applyFill="1" applyBorder="1"/>
    <xf numFmtId="0" fontId="7" fillId="14" borderId="28" xfId="0" applyFont="1" applyFill="1" applyBorder="1"/>
    <xf numFmtId="14" fontId="7" fillId="14" borderId="28" xfId="0" applyNumberFormat="1" applyFont="1" applyFill="1" applyBorder="1"/>
    <xf numFmtId="0" fontId="7" fillId="0" borderId="0" xfId="0" applyFont="1" applyAlignment="1"/>
    <xf numFmtId="0" fontId="7" fillId="5" borderId="41" xfId="0" applyFont="1" applyFill="1" applyBorder="1" applyAlignment="1"/>
    <xf numFmtId="0" fontId="7" fillId="0" borderId="34" xfId="0" applyFont="1" applyBorder="1" applyAlignment="1">
      <alignment horizontal="center"/>
    </xf>
    <xf numFmtId="0" fontId="7" fillId="0" borderId="34" xfId="0" applyFont="1" applyBorder="1"/>
    <xf numFmtId="0" fontId="7" fillId="10" borderId="34" xfId="0" applyFont="1" applyFill="1" applyBorder="1"/>
    <xf numFmtId="0" fontId="7" fillId="11" borderId="34" xfId="0" applyFont="1" applyFill="1" applyBorder="1"/>
    <xf numFmtId="0" fontId="7" fillId="12" borderId="34" xfId="0" applyFont="1" applyFill="1" applyBorder="1"/>
    <xf numFmtId="0" fontId="7" fillId="13" borderId="34" xfId="0" applyFont="1" applyFill="1" applyBorder="1"/>
    <xf numFmtId="0" fontId="7" fillId="0" borderId="30" xfId="0" applyFont="1" applyBorder="1" applyAlignment="1">
      <alignment horizontal="left" vertical="center"/>
    </xf>
    <xf numFmtId="0" fontId="7" fillId="10" borderId="22" xfId="0" applyFont="1" applyFill="1" applyBorder="1" applyAlignment="1">
      <alignment horizontal="center" vertical="center"/>
    </xf>
    <xf numFmtId="0" fontId="7" fillId="12" borderId="22" xfId="0" applyFont="1" applyFill="1" applyBorder="1" applyAlignment="1">
      <alignment horizontal="center" vertical="center"/>
    </xf>
    <xf numFmtId="0" fontId="7" fillId="13" borderId="22" xfId="0" applyFont="1" applyFill="1" applyBorder="1" applyAlignment="1">
      <alignment horizontal="center" vertical="center"/>
    </xf>
    <xf numFmtId="0" fontId="23" fillId="5" borderId="46" xfId="0" applyFont="1" applyFill="1" applyBorder="1" applyAlignment="1">
      <alignment horizontal="center"/>
    </xf>
    <xf numFmtId="0" fontId="23" fillId="15" borderId="50" xfId="0" applyFont="1" applyFill="1" applyBorder="1" applyAlignment="1">
      <alignment horizontal="center" vertical="center"/>
    </xf>
    <xf numFmtId="0" fontId="23" fillId="15" borderId="50" xfId="0" applyFont="1" applyFill="1" applyBorder="1" applyAlignment="1">
      <alignment horizontal="left" vertical="center"/>
    </xf>
    <xf numFmtId="0" fontId="7" fillId="6" borderId="39" xfId="0" applyFont="1" applyFill="1" applyBorder="1" applyAlignment="1">
      <alignment horizontal="center" vertical="center"/>
    </xf>
    <xf numFmtId="0" fontId="30" fillId="5" borderId="39" xfId="0" applyFont="1" applyFill="1" applyBorder="1" applyAlignment="1">
      <alignment horizontal="center" vertical="center"/>
    </xf>
    <xf numFmtId="0" fontId="30" fillId="16" borderId="39" xfId="0" applyFont="1" applyFill="1" applyBorder="1" applyAlignment="1">
      <alignment horizontal="center" vertical="center"/>
    </xf>
    <xf numFmtId="0" fontId="30" fillId="17" borderId="39" xfId="0" applyFont="1" applyFill="1" applyBorder="1" applyAlignment="1">
      <alignment horizontal="center" vertical="center"/>
    </xf>
    <xf numFmtId="0" fontId="31" fillId="0" borderId="51" xfId="0" applyFont="1" applyBorder="1" applyAlignment="1">
      <alignment vertical="center"/>
    </xf>
    <xf numFmtId="14" fontId="32" fillId="0" borderId="0" xfId="0" applyNumberFormat="1" applyFont="1" applyAlignment="1">
      <alignment vertical="center"/>
    </xf>
    <xf numFmtId="14" fontId="11" fillId="0" borderId="0" xfId="0" applyNumberFormat="1" applyFont="1" applyAlignment="1">
      <alignment vertical="center"/>
    </xf>
    <xf numFmtId="14" fontId="2" fillId="0" borderId="0" xfId="0" applyNumberFormat="1" applyFont="1" applyAlignment="1">
      <alignment horizontal="left"/>
    </xf>
    <xf numFmtId="14" fontId="32" fillId="0" borderId="0" xfId="0" applyNumberFormat="1" applyFont="1" applyAlignment="1">
      <alignment horizontal="right" vertical="center"/>
    </xf>
    <xf numFmtId="0" fontId="11" fillId="0" borderId="0" xfId="0" applyFont="1" applyAlignment="1">
      <alignment vertical="center"/>
    </xf>
    <xf numFmtId="14" fontId="34" fillId="0" borderId="0" xfId="0" applyNumberFormat="1" applyFont="1" applyAlignment="1">
      <alignment horizontal="left" vertical="center" wrapText="1"/>
    </xf>
    <xf numFmtId="0" fontId="34" fillId="0" borderId="0" xfId="0" applyFont="1" applyAlignment="1">
      <alignment vertical="center" wrapText="1"/>
    </xf>
    <xf numFmtId="0" fontId="34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14" fontId="35" fillId="0" borderId="0" xfId="0" applyNumberFormat="1" applyFont="1" applyAlignment="1">
      <alignment vertical="center" wrapText="1"/>
    </xf>
    <xf numFmtId="0" fontId="37" fillId="19" borderId="19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32" fillId="0" borderId="0" xfId="0" applyFont="1" applyAlignment="1">
      <alignment horizontal="left" vertical="top" wrapText="1"/>
    </xf>
    <xf numFmtId="0" fontId="11" fillId="0" borderId="27" xfId="0" applyFont="1" applyBorder="1" applyAlignment="1">
      <alignment horizontal="center" vertical="top" wrapText="1"/>
    </xf>
    <xf numFmtId="0" fontId="32" fillId="0" borderId="27" xfId="0" applyFont="1" applyBorder="1" applyAlignment="1">
      <alignment horizontal="center" vertical="top" wrapText="1"/>
    </xf>
    <xf numFmtId="0" fontId="32" fillId="0" borderId="0" xfId="0" applyFont="1" applyAlignment="1">
      <alignment horizontal="center" vertical="top" wrapText="1"/>
    </xf>
    <xf numFmtId="0" fontId="11" fillId="0" borderId="45" xfId="0" applyFont="1" applyBorder="1" applyAlignment="1">
      <alignment horizontal="center" vertical="top" wrapText="1"/>
    </xf>
    <xf numFmtId="0" fontId="32" fillId="0" borderId="45" xfId="0" applyFont="1" applyBorder="1" applyAlignment="1">
      <alignment horizontal="center" vertical="top" wrapText="1"/>
    </xf>
    <xf numFmtId="0" fontId="36" fillId="18" borderId="8" xfId="0" applyFont="1" applyFill="1" applyBorder="1" applyAlignment="1">
      <alignment horizontal="left" vertical="top" wrapText="1"/>
    </xf>
    <xf numFmtId="0" fontId="32" fillId="4" borderId="62" xfId="0" applyFont="1" applyFill="1" applyBorder="1" applyAlignment="1">
      <alignment vertical="top" wrapText="1"/>
    </xf>
    <xf numFmtId="0" fontId="7" fillId="0" borderId="63" xfId="0" applyFont="1" applyBorder="1"/>
    <xf numFmtId="0" fontId="34" fillId="18" borderId="64" xfId="0" applyFont="1" applyFill="1" applyBorder="1" applyAlignment="1">
      <alignment horizontal="center" vertical="center"/>
    </xf>
    <xf numFmtId="14" fontId="34" fillId="18" borderId="64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9" fontId="7" fillId="0" borderId="0" xfId="0" applyNumberFormat="1" applyFont="1" applyAlignment="1">
      <alignment vertical="center" wrapText="1"/>
    </xf>
    <xf numFmtId="0" fontId="7" fillId="0" borderId="0" xfId="0" applyFont="1" applyAlignment="1">
      <alignment vertical="center"/>
    </xf>
    <xf numFmtId="0" fontId="2" fillId="21" borderId="37" xfId="0" applyFont="1" applyFill="1" applyBorder="1" applyAlignment="1">
      <alignment vertical="center" wrapText="1"/>
    </xf>
    <xf numFmtId="0" fontId="2" fillId="21" borderId="70" xfId="0" applyFont="1" applyFill="1" applyBorder="1" applyAlignment="1">
      <alignment vertical="center" wrapText="1"/>
    </xf>
    <xf numFmtId="14" fontId="7" fillId="22" borderId="38" xfId="0" applyNumberFormat="1" applyFont="1" applyFill="1" applyBorder="1" applyAlignment="1">
      <alignment vertical="center" wrapText="1"/>
    </xf>
    <xf numFmtId="0" fontId="7" fillId="22" borderId="71" xfId="0" applyFont="1" applyFill="1" applyBorder="1" applyAlignment="1">
      <alignment horizontal="center" vertical="center" wrapText="1"/>
    </xf>
    <xf numFmtId="14" fontId="7" fillId="22" borderId="40" xfId="0" applyNumberFormat="1" applyFont="1" applyFill="1" applyBorder="1" applyAlignment="1">
      <alignment horizontal="left" vertical="center" wrapText="1"/>
    </xf>
    <xf numFmtId="0" fontId="2" fillId="23" borderId="70" xfId="0" applyFont="1" applyFill="1" applyBorder="1" applyAlignment="1">
      <alignment vertical="center" wrapText="1"/>
    </xf>
    <xf numFmtId="0" fontId="2" fillId="23" borderId="72" xfId="0" applyFont="1" applyFill="1" applyBorder="1" applyAlignment="1">
      <alignment vertical="center" wrapText="1"/>
    </xf>
    <xf numFmtId="0" fontId="11" fillId="22" borderId="72" xfId="0" applyFont="1" applyFill="1" applyBorder="1" applyAlignment="1">
      <alignment vertical="center" wrapText="1"/>
    </xf>
    <xf numFmtId="0" fontId="36" fillId="22" borderId="72" xfId="0" applyFont="1" applyFill="1" applyBorder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7" fillId="0" borderId="18" xfId="0" applyFont="1" applyBorder="1" applyAlignment="1">
      <alignment wrapText="1"/>
    </xf>
    <xf numFmtId="0" fontId="7" fillId="10" borderId="18" xfId="0" applyFont="1" applyFill="1" applyBorder="1"/>
    <xf numFmtId="0" fontId="7" fillId="10" borderId="18" xfId="0" applyFont="1" applyFill="1" applyBorder="1" applyAlignment="1">
      <alignment wrapText="1"/>
    </xf>
    <xf numFmtId="0" fontId="7" fillId="10" borderId="18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10" fillId="0" borderId="0" xfId="0" applyFont="1"/>
    <xf numFmtId="0" fontId="2" fillId="2" borderId="8" xfId="0" applyFont="1" applyFill="1" applyBorder="1" applyAlignment="1">
      <alignment horizontal="center" vertical="center"/>
    </xf>
    <xf numFmtId="0" fontId="8" fillId="0" borderId="0" xfId="0" applyFont="1"/>
    <xf numFmtId="0" fontId="2" fillId="24" borderId="8" xfId="0" applyFont="1" applyFill="1" applyBorder="1" applyAlignment="1">
      <alignment horizontal="center"/>
    </xf>
    <xf numFmtId="14" fontId="23" fillId="25" borderId="18" xfId="0" applyNumberFormat="1" applyFont="1" applyFill="1" applyBorder="1"/>
    <xf numFmtId="0" fontId="2" fillId="11" borderId="18" xfId="0" applyFont="1" applyFill="1" applyBorder="1" applyAlignment="1">
      <alignment horizontal="center"/>
    </xf>
    <xf numFmtId="0" fontId="23" fillId="15" borderId="8" xfId="0" applyFont="1" applyFill="1" applyBorder="1"/>
    <xf numFmtId="0" fontId="7" fillId="15" borderId="8" xfId="0" applyFont="1" applyFill="1" applyBorder="1"/>
    <xf numFmtId="0" fontId="23" fillId="26" borderId="8" xfId="0" applyFont="1" applyFill="1" applyBorder="1"/>
    <xf numFmtId="0" fontId="7" fillId="26" borderId="8" xfId="0" applyFont="1" applyFill="1" applyBorder="1"/>
    <xf numFmtId="0" fontId="7" fillId="0" borderId="18" xfId="0" applyFont="1" applyBorder="1" applyAlignment="1">
      <alignment horizontal="center"/>
    </xf>
    <xf numFmtId="0" fontId="41" fillId="27" borderId="37" xfId="0" applyFont="1" applyFill="1" applyBorder="1" applyAlignment="1">
      <alignment horizontal="center" vertical="center"/>
    </xf>
    <xf numFmtId="0" fontId="26" fillId="27" borderId="37" xfId="0" applyFont="1" applyFill="1" applyBorder="1" applyAlignment="1">
      <alignment horizontal="center" vertical="center" wrapText="1"/>
    </xf>
    <xf numFmtId="0" fontId="5" fillId="0" borderId="77" xfId="0" applyFont="1" applyBorder="1" applyAlignment="1">
      <alignment vertical="center"/>
    </xf>
    <xf numFmtId="0" fontId="5" fillId="0" borderId="77" xfId="0" applyFont="1" applyBorder="1" applyAlignment="1">
      <alignment horizontal="center" vertical="center" wrapText="1"/>
    </xf>
    <xf numFmtId="0" fontId="41" fillId="27" borderId="37" xfId="0" applyFont="1" applyFill="1" applyBorder="1" applyAlignment="1">
      <alignment vertical="center"/>
    </xf>
    <xf numFmtId="0" fontId="26" fillId="27" borderId="40" xfId="0" applyFont="1" applyFill="1" applyBorder="1" applyAlignment="1">
      <alignment horizontal="center" vertical="center" wrapText="1"/>
    </xf>
    <xf numFmtId="0" fontId="5" fillId="0" borderId="88" xfId="0" applyFont="1" applyBorder="1" applyAlignment="1">
      <alignment horizontal="center" vertical="center" wrapText="1"/>
    </xf>
    <xf numFmtId="0" fontId="42" fillId="0" borderId="0" xfId="0" applyFont="1" applyAlignment="1">
      <alignment horizontal="right" vertical="center" wrapText="1"/>
    </xf>
    <xf numFmtId="0" fontId="42" fillId="0" borderId="0" xfId="0" applyFont="1" applyAlignment="1">
      <alignment horizontal="left" vertical="center" wrapText="1"/>
    </xf>
    <xf numFmtId="0" fontId="2" fillId="4" borderId="18" xfId="0" applyFont="1" applyFill="1" applyBorder="1" applyAlignment="1">
      <alignment horizontal="left" vertical="center" wrapText="1"/>
    </xf>
    <xf numFmtId="0" fontId="10" fillId="4" borderId="18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3" fillId="0" borderId="0" xfId="0" applyFont="1" applyAlignment="1">
      <alignment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2" fillId="28" borderId="18" xfId="0" applyFont="1" applyFill="1" applyBorder="1" applyAlignment="1">
      <alignment horizontal="left" wrapText="1"/>
    </xf>
    <xf numFmtId="0" fontId="10" fillId="28" borderId="18" xfId="0" applyFont="1" applyFill="1" applyBorder="1" applyAlignment="1">
      <alignment horizontal="left"/>
    </xf>
    <xf numFmtId="0" fontId="15" fillId="0" borderId="0" xfId="0" applyFont="1"/>
    <xf numFmtId="0" fontId="0" fillId="0" borderId="0" xfId="0" applyAlignment="1"/>
    <xf numFmtId="0" fontId="6" fillId="3" borderId="2" xfId="0" applyFont="1" applyFill="1" applyBorder="1" applyAlignment="1">
      <alignment horizontal="right"/>
    </xf>
    <xf numFmtId="0" fontId="3" fillId="0" borderId="23" xfId="0" applyFont="1" applyBorder="1"/>
    <xf numFmtId="0" fontId="2" fillId="0" borderId="24" xfId="0" applyFont="1" applyBorder="1" applyAlignment="1">
      <alignment horizontal="center" vertical="center"/>
    </xf>
    <xf numFmtId="0" fontId="3" fillId="0" borderId="29" xfId="0" applyFont="1" applyBorder="1"/>
    <xf numFmtId="0" fontId="2" fillId="2" borderId="2" xfId="0" applyFont="1" applyFill="1" applyBorder="1" applyAlignment="1">
      <alignment horizontal="left"/>
    </xf>
    <xf numFmtId="0" fontId="3" fillId="0" borderId="3" xfId="0" applyFont="1" applyBorder="1"/>
    <xf numFmtId="0" fontId="3" fillId="0" borderId="4" xfId="0" applyFont="1" applyBorder="1"/>
    <xf numFmtId="0" fontId="2" fillId="2" borderId="9" xfId="0" applyFont="1" applyFill="1" applyBorder="1" applyAlignment="1">
      <alignment horizontal="left"/>
    </xf>
    <xf numFmtId="0" fontId="3" fillId="0" borderId="10" xfId="0" applyFont="1" applyBorder="1"/>
    <xf numFmtId="0" fontId="3" fillId="0" borderId="11" xfId="0" applyFont="1" applyBorder="1"/>
    <xf numFmtId="0" fontId="2" fillId="2" borderId="14" xfId="0" applyFont="1" applyFill="1" applyBorder="1" applyAlignment="1">
      <alignment horizontal="left"/>
    </xf>
    <xf numFmtId="0" fontId="3" fillId="0" borderId="15" xfId="0" applyFont="1" applyBorder="1"/>
    <xf numFmtId="0" fontId="3" fillId="0" borderId="16" xfId="0" applyFont="1" applyBorder="1"/>
    <xf numFmtId="0" fontId="6" fillId="3" borderId="20" xfId="0" applyFont="1" applyFill="1" applyBorder="1" applyAlignment="1">
      <alignment horizontal="right"/>
    </xf>
    <xf numFmtId="0" fontId="3" fillId="0" borderId="21" xfId="0" applyFont="1" applyBorder="1"/>
    <xf numFmtId="0" fontId="7" fillId="2" borderId="26" xfId="0" applyFont="1" applyFill="1" applyBorder="1" applyAlignment="1">
      <alignment horizontal="left" vertical="top"/>
    </xf>
    <xf numFmtId="0" fontId="3" fillId="0" borderId="27" xfId="0" applyFont="1" applyBorder="1"/>
    <xf numFmtId="0" fontId="3" fillId="0" borderId="28" xfId="0" applyFont="1" applyBorder="1"/>
    <xf numFmtId="0" fontId="7" fillId="2" borderId="20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23" fillId="5" borderId="30" xfId="0" applyFont="1" applyFill="1" applyBorder="1" applyAlignment="1">
      <alignment horizontal="center" vertical="center"/>
    </xf>
    <xf numFmtId="0" fontId="3" fillId="0" borderId="41" xfId="0" applyFont="1" applyBorder="1"/>
    <xf numFmtId="0" fontId="23" fillId="15" borderId="47" xfId="0" applyFont="1" applyFill="1" applyBorder="1" applyAlignment="1">
      <alignment horizontal="center"/>
    </xf>
    <xf numFmtId="0" fontId="3" fillId="0" borderId="48" xfId="0" applyFont="1" applyBorder="1"/>
    <xf numFmtId="0" fontId="3" fillId="0" borderId="49" xfId="0" applyFont="1" applyBorder="1"/>
    <xf numFmtId="0" fontId="12" fillId="0" borderId="1" xfId="0" applyFont="1" applyBorder="1" applyAlignment="1">
      <alignment horizontal="left"/>
    </xf>
    <xf numFmtId="0" fontId="2" fillId="2" borderId="26" xfId="0" applyFont="1" applyFill="1" applyBorder="1" applyAlignment="1">
      <alignment horizontal="left"/>
    </xf>
    <xf numFmtId="0" fontId="24" fillId="5" borderId="14" xfId="0" applyFont="1" applyFill="1" applyBorder="1" applyAlignment="1">
      <alignment horizontal="center" vertical="center" wrapText="1"/>
    </xf>
    <xf numFmtId="0" fontId="23" fillId="5" borderId="43" xfId="0" applyFont="1" applyFill="1" applyBorder="1" applyAlignment="1">
      <alignment horizontal="center" vertical="center"/>
    </xf>
    <xf numFmtId="0" fontId="3" fillId="0" borderId="44" xfId="0" applyFont="1" applyBorder="1"/>
    <xf numFmtId="0" fontId="23" fillId="5" borderId="30" xfId="0" applyFont="1" applyFill="1" applyBorder="1" applyAlignment="1">
      <alignment horizontal="center" vertical="center" wrapText="1"/>
    </xf>
    <xf numFmtId="0" fontId="25" fillId="5" borderId="30" xfId="0" applyFont="1" applyFill="1" applyBorder="1" applyAlignment="1">
      <alignment horizontal="center" vertical="center"/>
    </xf>
    <xf numFmtId="0" fontId="11" fillId="0" borderId="63" xfId="0" applyFont="1" applyBorder="1" applyAlignment="1">
      <alignment horizontal="left"/>
    </xf>
    <xf numFmtId="0" fontId="3" fillId="0" borderId="63" xfId="0" applyFont="1" applyBorder="1"/>
    <xf numFmtId="0" fontId="11" fillId="0" borderId="63" xfId="0" applyFont="1" applyBorder="1" applyAlignment="1">
      <alignment horizontal="center" vertical="center"/>
    </xf>
    <xf numFmtId="0" fontId="32" fillId="20" borderId="1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Font="1" applyAlignment="1"/>
    <xf numFmtId="0" fontId="7" fillId="0" borderId="0" xfId="0" applyFont="1" applyAlignment="1">
      <alignment horizontal="center"/>
    </xf>
    <xf numFmtId="0" fontId="34" fillId="18" borderId="65" xfId="0" applyFont="1" applyFill="1" applyBorder="1" applyAlignment="1">
      <alignment horizontal="left" vertical="center" wrapText="1"/>
    </xf>
    <xf numFmtId="0" fontId="3" fillId="0" borderId="66" xfId="0" applyFont="1" applyBorder="1"/>
    <xf numFmtId="0" fontId="11" fillId="0" borderId="63" xfId="0" applyFont="1" applyBorder="1" applyAlignment="1">
      <alignment horizontal="left" vertical="top"/>
    </xf>
    <xf numFmtId="0" fontId="11" fillId="0" borderId="27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45" xfId="0" applyFont="1" applyBorder="1" applyAlignment="1">
      <alignment horizontal="left" vertical="top" wrapText="1"/>
    </xf>
    <xf numFmtId="0" fontId="3" fillId="0" borderId="45" xfId="0" applyFont="1" applyBorder="1"/>
    <xf numFmtId="0" fontId="32" fillId="4" borderId="52" xfId="0" applyFont="1" applyFill="1" applyBorder="1" applyAlignment="1">
      <alignment horizontal="center" vertical="top" wrapText="1"/>
    </xf>
    <xf numFmtId="0" fontId="3" fillId="0" borderId="53" xfId="0" applyFont="1" applyBorder="1"/>
    <xf numFmtId="0" fontId="3" fillId="0" borderId="54" xfId="0" applyFont="1" applyBorder="1"/>
    <xf numFmtId="0" fontId="32" fillId="4" borderId="52" xfId="0" applyFont="1" applyFill="1" applyBorder="1" applyAlignment="1">
      <alignment horizontal="center" vertical="center" wrapText="1"/>
    </xf>
    <xf numFmtId="0" fontId="32" fillId="0" borderId="27" xfId="0" applyFont="1" applyBorder="1" applyAlignment="1">
      <alignment horizontal="left" vertical="top" wrapText="1"/>
    </xf>
    <xf numFmtId="0" fontId="32" fillId="0" borderId="0" xfId="0" applyFont="1" applyAlignment="1">
      <alignment horizontal="left" vertical="top" wrapText="1"/>
    </xf>
    <xf numFmtId="0" fontId="32" fillId="0" borderId="45" xfId="0" applyFont="1" applyBorder="1" applyAlignment="1">
      <alignment horizontal="left" vertical="top" wrapText="1"/>
    </xf>
    <xf numFmtId="0" fontId="36" fillId="18" borderId="55" xfId="0" applyFont="1" applyFill="1" applyBorder="1" applyAlignment="1">
      <alignment horizontal="left" vertical="top" wrapText="1"/>
    </xf>
    <xf numFmtId="0" fontId="3" fillId="0" borderId="56" xfId="0" applyFont="1" applyBorder="1"/>
    <xf numFmtId="0" fontId="3" fillId="0" borderId="57" xfId="0" applyFont="1" applyBorder="1"/>
    <xf numFmtId="0" fontId="3" fillId="0" borderId="58" xfId="0" applyFont="1" applyBorder="1"/>
    <xf numFmtId="0" fontId="3" fillId="0" borderId="59" xfId="0" applyFont="1" applyBorder="1"/>
    <xf numFmtId="0" fontId="3" fillId="0" borderId="60" xfId="0" applyFont="1" applyBorder="1"/>
    <xf numFmtId="0" fontId="32" fillId="4" borderId="61" xfId="0" applyFont="1" applyFill="1" applyBorder="1" applyAlignment="1">
      <alignment horizontal="center" vertical="top" wrapText="1"/>
    </xf>
    <xf numFmtId="0" fontId="37" fillId="19" borderId="20" xfId="0" applyFont="1" applyFill="1" applyBorder="1" applyAlignment="1">
      <alignment horizontal="center" vertical="center" wrapText="1"/>
    </xf>
    <xf numFmtId="0" fontId="37" fillId="19" borderId="20" xfId="0" applyFont="1" applyFill="1" applyBorder="1" applyAlignment="1">
      <alignment horizontal="center" vertical="top" wrapText="1"/>
    </xf>
    <xf numFmtId="0" fontId="32" fillId="0" borderId="0" xfId="0" applyFont="1" applyAlignment="1">
      <alignment horizontal="left" vertical="center" wrapText="1"/>
    </xf>
    <xf numFmtId="0" fontId="33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1" fillId="0" borderId="51" xfId="0" applyFont="1" applyBorder="1" applyAlignment="1">
      <alignment horizontal="center" vertical="center"/>
    </xf>
    <xf numFmtId="0" fontId="3" fillId="0" borderId="51" xfId="0" applyFont="1" applyBorder="1"/>
    <xf numFmtId="0" fontId="2" fillId="4" borderId="52" xfId="0" applyFont="1" applyFill="1" applyBorder="1" applyAlignment="1">
      <alignment horizontal="left" vertical="center" wrapText="1"/>
    </xf>
    <xf numFmtId="0" fontId="34" fillId="0" borderId="0" xfId="0" applyFont="1" applyAlignment="1">
      <alignment horizontal="left" vertical="top" wrapText="1"/>
    </xf>
    <xf numFmtId="0" fontId="7" fillId="0" borderId="0" xfId="0" applyFont="1" applyAlignment="1">
      <alignment horizontal="left"/>
    </xf>
    <xf numFmtId="0" fontId="11" fillId="22" borderId="82" xfId="0" applyFont="1" applyFill="1" applyBorder="1" applyAlignment="1">
      <alignment vertical="center" wrapText="1"/>
    </xf>
    <xf numFmtId="0" fontId="3" fillId="0" borderId="83" xfId="0" applyFont="1" applyBorder="1"/>
    <xf numFmtId="0" fontId="11" fillId="22" borderId="61" xfId="0" applyFont="1" applyFill="1" applyBorder="1" applyAlignment="1">
      <alignment vertical="center" wrapText="1"/>
    </xf>
    <xf numFmtId="0" fontId="3" fillId="0" borderId="79" xfId="0" applyFont="1" applyBorder="1"/>
    <xf numFmtId="0" fontId="11" fillId="22" borderId="84" xfId="0" applyFont="1" applyFill="1" applyBorder="1" applyAlignment="1">
      <alignment vertical="center" wrapText="1"/>
    </xf>
    <xf numFmtId="0" fontId="3" fillId="0" borderId="85" xfId="0" applyFont="1" applyBorder="1"/>
    <xf numFmtId="0" fontId="3" fillId="0" borderId="86" xfId="0" applyFont="1" applyBorder="1"/>
    <xf numFmtId="0" fontId="3" fillId="0" borderId="87" xfId="0" applyFont="1" applyBorder="1"/>
    <xf numFmtId="0" fontId="3" fillId="0" borderId="88" xfId="0" applyFont="1" applyBorder="1"/>
    <xf numFmtId="0" fontId="2" fillId="21" borderId="75" xfId="0" applyFont="1" applyFill="1" applyBorder="1" applyAlignment="1">
      <alignment vertical="center" wrapText="1"/>
    </xf>
    <xf numFmtId="0" fontId="3" fillId="0" borderId="77" xfId="0" applyFont="1" applyBorder="1"/>
    <xf numFmtId="0" fontId="11" fillId="22" borderId="67" xfId="0" applyFont="1" applyFill="1" applyBorder="1" applyAlignment="1">
      <alignment wrapText="1"/>
    </xf>
    <xf numFmtId="0" fontId="3" fillId="0" borderId="69" xfId="0" applyFont="1" applyBorder="1"/>
    <xf numFmtId="0" fontId="3" fillId="0" borderId="80" xfId="0" applyFont="1" applyBorder="1"/>
    <xf numFmtId="0" fontId="38" fillId="22" borderId="67" xfId="0" applyFont="1" applyFill="1" applyBorder="1" applyAlignment="1">
      <alignment vertical="center" wrapText="1"/>
    </xf>
    <xf numFmtId="0" fontId="39" fillId="22" borderId="67" xfId="0" applyFont="1" applyFill="1" applyBorder="1" applyAlignment="1">
      <alignment vertical="center" wrapText="1"/>
    </xf>
    <xf numFmtId="0" fontId="3" fillId="0" borderId="68" xfId="0" applyFont="1" applyBorder="1"/>
    <xf numFmtId="0" fontId="11" fillId="22" borderId="73" xfId="0" applyFont="1" applyFill="1" applyBorder="1" applyAlignment="1">
      <alignment vertical="center" wrapText="1"/>
    </xf>
    <xf numFmtId="0" fontId="3" fillId="0" borderId="81" xfId="0" applyFont="1" applyBorder="1"/>
    <xf numFmtId="0" fontId="3" fillId="0" borderId="74" xfId="0" applyFont="1" applyBorder="1"/>
    <xf numFmtId="16" fontId="11" fillId="22" borderId="82" xfId="0" applyNumberFormat="1" applyFont="1" applyFill="1" applyBorder="1" applyAlignment="1">
      <alignment vertical="center" wrapText="1"/>
    </xf>
    <xf numFmtId="0" fontId="2" fillId="22" borderId="67" xfId="0" applyFont="1" applyFill="1" applyBorder="1" applyAlignment="1">
      <alignment vertical="center" wrapText="1"/>
    </xf>
    <xf numFmtId="0" fontId="7" fillId="22" borderId="67" xfId="0" applyFont="1" applyFill="1" applyBorder="1" applyAlignment="1">
      <alignment horizontal="left" vertical="center" wrapText="1"/>
    </xf>
    <xf numFmtId="0" fontId="2" fillId="23" borderId="73" xfId="0" applyFont="1" applyFill="1" applyBorder="1" applyAlignment="1">
      <alignment vertical="center" wrapText="1"/>
    </xf>
    <xf numFmtId="0" fontId="2" fillId="21" borderId="75" xfId="0" applyFont="1" applyFill="1" applyBorder="1" applyAlignment="1">
      <alignment horizontal="left" vertical="top" wrapText="1"/>
    </xf>
    <xf numFmtId="0" fontId="11" fillId="22" borderId="76" xfId="0" applyFont="1" applyFill="1" applyBorder="1" applyAlignment="1">
      <alignment horizontal="left" vertical="center" wrapText="1"/>
    </xf>
    <xf numFmtId="0" fontId="3" fillId="0" borderId="78" xfId="0" applyFont="1" applyBorder="1"/>
    <xf numFmtId="0" fontId="11" fillId="22" borderId="73" xfId="0" applyFont="1" applyFill="1" applyBorder="1" applyAlignment="1">
      <alignment wrapText="1"/>
    </xf>
    <xf numFmtId="0" fontId="11" fillId="22" borderId="61" xfId="0" applyFont="1" applyFill="1" applyBorder="1" applyAlignment="1">
      <alignment wrapText="1"/>
    </xf>
    <xf numFmtId="0" fontId="2" fillId="23" borderId="30" xfId="0" applyFont="1" applyFill="1" applyBorder="1" applyAlignment="1">
      <alignment horizontal="center" vertical="center"/>
    </xf>
    <xf numFmtId="0" fontId="40" fillId="0" borderId="0" xfId="0" applyFont="1" applyAlignment="1">
      <alignment horizontal="left" wrapText="1"/>
    </xf>
    <xf numFmtId="0" fontId="23" fillId="5" borderId="89" xfId="0" applyFont="1" applyFill="1" applyBorder="1" applyAlignment="1">
      <alignment horizontal="center"/>
    </xf>
    <xf numFmtId="0" fontId="15" fillId="0" borderId="0" xfId="0" applyFont="1" applyAlignment="1">
      <alignment horizontal="left" vertical="center" wrapText="1"/>
    </xf>
  </cellXfs>
  <cellStyles count="1">
    <cellStyle name="Normal" xfId="0" builtinId="0"/>
  </cellStyles>
  <dxfs count="3">
    <dxf>
      <font>
        <b/>
      </font>
      <fill>
        <patternFill patternType="solid">
          <fgColor rgb="FFCCC0D9"/>
          <bgColor rgb="FFCCC0D9"/>
        </patternFill>
      </fill>
    </dxf>
    <dxf>
      <font>
        <b/>
        <color theme="0"/>
      </font>
      <fill>
        <patternFill patternType="solid">
          <fgColor rgb="FF003300"/>
          <bgColor rgb="FF003300"/>
        </patternFill>
      </fill>
    </dxf>
    <dxf>
      <font>
        <b/>
      </font>
      <fill>
        <patternFill patternType="solid">
          <fgColor rgb="FFCCC0D9"/>
          <bgColor rgb="FFCCC0D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 lvl="0">
              <a:defRPr sz="1100" b="1" i="0">
                <a:solidFill>
                  <a:srgbClr val="000000"/>
                </a:solidFill>
                <a:latin typeface="+mn-lt"/>
              </a:defRPr>
            </a:pPr>
            <a:r>
              <a:rPr sz="1100" b="1" i="0">
                <a:solidFill>
                  <a:srgbClr val="000000"/>
                </a:solidFill>
                <a:latin typeface="+mn-lt"/>
              </a:rPr>
              <a:t>Status da Elaboração dos Casos de Teste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FF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00B050"/>
              </a:solidFill>
              <a:ln cmpd="sng">
                <a:solidFill>
                  <a:srgbClr val="000000"/>
                </a:solidFill>
              </a:ln>
            </c:spPr>
          </c:dPt>
          <c:dLbls>
            <c:txPr>
              <a:bodyPr/>
              <a:lstStyle/>
              <a:p>
                <a:pPr lvl="0">
                  <a:defRPr/>
                </a:pPr>
                <a:endParaRPr lang="pt-BR"/>
              </a:p>
            </c:txPr>
            <c:showVal val="1"/>
          </c:dLbls>
          <c:cat>
            <c:strRef>
              <c:f>Gráficos!$A$7:$A$10</c:f>
              <c:strCache>
                <c:ptCount val="4"/>
                <c:pt idx="0">
                  <c:v>Em desenvolvimento</c:v>
                </c:pt>
                <c:pt idx="1">
                  <c:v>Concluído</c:v>
                </c:pt>
                <c:pt idx="2">
                  <c:v>Não-passou</c:v>
                </c:pt>
                <c:pt idx="3">
                  <c:v>Passou</c:v>
                </c:pt>
              </c:strCache>
            </c:strRef>
          </c:cat>
          <c:val>
            <c:numRef>
              <c:f>Gráficos!$B$7:$B$10</c:f>
              <c:numCache>
                <c:formatCode>General</c:formatCode>
                <c:ptCount val="4"/>
                <c:pt idx="0">
                  <c:v>8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135308416"/>
        <c:axId val="135310336"/>
      </c:barChart>
      <c:catAx>
        <c:axId val="135308416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</c:title>
        <c:numFmt formatCode="General" sourceLinked="0"/>
        <c:maj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35310336"/>
        <c:crosses val="autoZero"/>
        <c:lblAlgn val="ctr"/>
        <c:lblOffset val="100"/>
      </c:catAx>
      <c:valAx>
        <c:axId val="135310336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</c:title>
        <c:numFmt formatCode="General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35308416"/>
        <c:crosses val="autoZero"/>
        <c:crossBetween val="between"/>
      </c:valAx>
    </c:plotArea>
    <c:legend>
      <c:legendPos val="r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Visão Geral</a:t>
            </a:r>
          </a:p>
        </c:rich>
      </c:tx>
    </c:title>
    <c:plotArea>
      <c:layout/>
      <c:barChart>
        <c:barDir val="bar"/>
        <c:grouping val="clustered"/>
        <c:ser>
          <c:idx val="0"/>
          <c:order val="0"/>
          <c:tx>
            <c:v>Cenário(s)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txPr>
              <a:bodyPr/>
              <a:lstStyle/>
              <a:p>
                <a:pPr lvl="0">
                  <a:defRPr/>
                </a:pPr>
                <a:endParaRPr lang="pt-BR"/>
              </a:p>
            </c:txPr>
            <c:showVal val="1"/>
          </c:dLbls>
          <c:val>
            <c:numRef>
              <c:f>Gráficos!$B$16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Caso(s) de Teste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txPr>
              <a:bodyPr/>
              <a:lstStyle/>
              <a:p>
                <a:pPr lvl="0">
                  <a:defRPr/>
                </a:pPr>
                <a:endParaRPr lang="pt-BR"/>
              </a:p>
            </c:txPr>
            <c:showVal val="1"/>
          </c:dLbls>
          <c:val>
            <c:numRef>
              <c:f>Gráficos!$B$17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axId val="135893760"/>
        <c:axId val="135895680"/>
      </c:barChart>
      <c:catAx>
        <c:axId val="135893760"/>
        <c:scaling>
          <c:orientation val="maxMin"/>
        </c:scaling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</c:title>
        <c:numFmt formatCode="General" sourceLinked="0"/>
        <c:maj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35895680"/>
        <c:crosses val="autoZero"/>
        <c:lblAlgn val="ctr"/>
        <c:lblOffset val="100"/>
      </c:catAx>
      <c:valAx>
        <c:axId val="135895680"/>
        <c:scaling>
          <c:orientation val="minMax"/>
        </c:scaling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</c:title>
        <c:numFmt formatCode="General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35893760"/>
        <c:crosses val="max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5" Type="http://schemas.openxmlformats.org/officeDocument/2006/relationships/image" Target="../media/image7.jpeg"/><Relationship Id="rId4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533400</xdr:colOff>
      <xdr:row>0</xdr:row>
      <xdr:rowOff>95250</xdr:rowOff>
    </xdr:from>
    <xdr:ext cx="1485900" cy="6191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847725</xdr:colOff>
      <xdr:row>21</xdr:row>
      <xdr:rowOff>66675</xdr:rowOff>
    </xdr:from>
    <xdr:ext cx="4600575" cy="253365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66675</xdr:colOff>
      <xdr:row>21</xdr:row>
      <xdr:rowOff>38100</xdr:rowOff>
    </xdr:from>
    <xdr:ext cx="4524375" cy="2562225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447675</xdr:colOff>
      <xdr:row>1</xdr:row>
      <xdr:rowOff>38100</xdr:rowOff>
    </xdr:from>
    <xdr:ext cx="361950" cy="390525"/>
    <xdr:pic>
      <xdr:nvPicPr>
        <xdr:cNvPr id="4" name="image2.jp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771525</xdr:colOff>
      <xdr:row>0</xdr:row>
      <xdr:rowOff>9525</xdr:rowOff>
    </xdr:from>
    <xdr:ext cx="1466850" cy="619125"/>
    <xdr:pic>
      <xdr:nvPicPr>
        <xdr:cNvPr id="5" name="image1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47625</xdr:colOff>
      <xdr:row>9</xdr:row>
      <xdr:rowOff>161925</xdr:rowOff>
    </xdr:from>
    <xdr:ext cx="638175" cy="704850"/>
    <xdr:pic>
      <xdr:nvPicPr>
        <xdr:cNvPr id="2" name="image7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19050</xdr:colOff>
      <xdr:row>10</xdr:row>
      <xdr:rowOff>19050</xdr:rowOff>
    </xdr:from>
    <xdr:ext cx="685800" cy="685800"/>
    <xdr:pic>
      <xdr:nvPicPr>
        <xdr:cNvPr id="3" name="image3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47625</xdr:colOff>
      <xdr:row>10</xdr:row>
      <xdr:rowOff>47625</xdr:rowOff>
    </xdr:from>
    <xdr:ext cx="657225" cy="523875"/>
    <xdr:pic>
      <xdr:nvPicPr>
        <xdr:cNvPr id="4" name="image4.jp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47625</xdr:colOff>
      <xdr:row>10</xdr:row>
      <xdr:rowOff>19050</xdr:rowOff>
    </xdr:from>
    <xdr:ext cx="628650" cy="676275"/>
    <xdr:pic>
      <xdr:nvPicPr>
        <xdr:cNvPr id="5" name="image5.jp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57150</xdr:colOff>
      <xdr:row>10</xdr:row>
      <xdr:rowOff>38100</xdr:rowOff>
    </xdr:from>
    <xdr:ext cx="600075" cy="600075"/>
    <xdr:pic>
      <xdr:nvPicPr>
        <xdr:cNvPr id="6" name="image6.jp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trello.com/b/3TRSN5Q1/roll-the-dice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pti.sicredi.net/0009-processo_desenvolvimento_sistema/guidances/whitepapers/resources/gestao_defeitos_qualidade%20V2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C0C0C"/>
  </sheetPr>
  <dimension ref="A1:AI802"/>
  <sheetViews>
    <sheetView topLeftCell="A4" workbookViewId="0"/>
  </sheetViews>
  <sheetFormatPr defaultColWidth="14.42578125" defaultRowHeight="15" customHeight="1"/>
  <cols>
    <col min="1" max="1" width="26" customWidth="1"/>
    <col min="2" max="2" width="100.28515625" customWidth="1"/>
    <col min="3" max="3" width="16" customWidth="1"/>
    <col min="4" max="4" width="6.7109375" customWidth="1"/>
    <col min="5" max="5" width="15.140625" customWidth="1"/>
    <col min="6" max="6" width="8.42578125" customWidth="1"/>
    <col min="7" max="7" width="8.7109375" customWidth="1"/>
    <col min="8" max="8" width="30.140625" customWidth="1"/>
    <col min="9" max="9" width="8" customWidth="1"/>
    <col min="10" max="10" width="11.85546875" customWidth="1"/>
    <col min="11" max="11" width="9.85546875" customWidth="1"/>
    <col min="12" max="12" width="9.28515625" customWidth="1"/>
    <col min="13" max="35" width="8.85546875" customWidth="1"/>
  </cols>
  <sheetData>
    <row r="1" spans="1:35">
      <c r="A1" s="1" t="s">
        <v>0</v>
      </c>
      <c r="B1" s="214" t="s">
        <v>1</v>
      </c>
      <c r="C1" s="215"/>
      <c r="D1" s="216"/>
      <c r="E1" s="2" t="s">
        <v>2</v>
      </c>
      <c r="F1" s="3">
        <v>3</v>
      </c>
      <c r="G1" s="4"/>
      <c r="H1" s="5"/>
      <c r="J1" s="6" t="s">
        <v>3</v>
      </c>
    </row>
    <row r="2" spans="1:35">
      <c r="A2" s="1" t="s">
        <v>4</v>
      </c>
      <c r="B2" s="7" t="s">
        <v>5</v>
      </c>
      <c r="C2" s="8" t="s">
        <v>6</v>
      </c>
      <c r="D2" s="217">
        <v>602602</v>
      </c>
      <c r="E2" s="218"/>
      <c r="F2" s="218"/>
      <c r="G2" s="218"/>
      <c r="H2" s="219"/>
      <c r="J2" s="9"/>
    </row>
    <row r="3" spans="1:35">
      <c r="A3" s="1" t="s">
        <v>7</v>
      </c>
      <c r="B3" s="10" t="s">
        <v>8</v>
      </c>
      <c r="C3" s="11" t="s">
        <v>9</v>
      </c>
      <c r="D3" s="217"/>
      <c r="E3" s="218"/>
      <c r="F3" s="218"/>
      <c r="G3" s="218"/>
      <c r="H3" s="219"/>
    </row>
    <row r="4" spans="1:35">
      <c r="A4" s="12" t="s">
        <v>10</v>
      </c>
      <c r="B4" s="13" t="s">
        <v>11</v>
      </c>
      <c r="C4" s="14" t="s">
        <v>12</v>
      </c>
      <c r="D4" s="220" t="s">
        <v>13</v>
      </c>
      <c r="E4" s="221"/>
      <c r="F4" s="222"/>
      <c r="G4" s="15"/>
      <c r="H4" s="16"/>
      <c r="J4" s="9"/>
      <c r="K4" s="9"/>
    </row>
    <row r="5" spans="1:35">
      <c r="A5" s="17" t="s">
        <v>14</v>
      </c>
      <c r="B5" s="18" t="s">
        <v>15</v>
      </c>
      <c r="C5" s="19">
        <v>44818</v>
      </c>
      <c r="D5" s="20"/>
      <c r="E5" s="21"/>
      <c r="F5" s="223" t="s">
        <v>16</v>
      </c>
      <c r="G5" s="224"/>
      <c r="H5" s="19">
        <v>44907</v>
      </c>
      <c r="J5" s="22"/>
      <c r="K5" s="22"/>
    </row>
    <row r="6" spans="1:35">
      <c r="A6" s="23" t="s">
        <v>17</v>
      </c>
      <c r="B6" s="24" t="s">
        <v>18</v>
      </c>
      <c r="C6" s="25" t="s">
        <v>19</v>
      </c>
      <c r="D6" s="20"/>
      <c r="E6" s="21"/>
      <c r="F6" s="210" t="s">
        <v>20</v>
      </c>
      <c r="G6" s="211"/>
      <c r="H6" s="26">
        <f>NETWORKDAYS(C5,H5)</f>
        <v>64</v>
      </c>
      <c r="J6" s="27"/>
      <c r="K6" s="28"/>
    </row>
    <row r="7" spans="1:35" ht="54.75" customHeight="1">
      <c r="A7" s="29" t="s">
        <v>21</v>
      </c>
      <c r="B7" s="30" t="s">
        <v>22</v>
      </c>
      <c r="C7" s="225" t="s">
        <v>23</v>
      </c>
      <c r="D7" s="226"/>
      <c r="E7" s="226"/>
      <c r="F7" s="226"/>
      <c r="G7" s="226"/>
      <c r="H7" s="227"/>
      <c r="J7" s="212" t="s">
        <v>24</v>
      </c>
      <c r="K7" s="213"/>
      <c r="L7" s="31">
        <v>42521</v>
      </c>
      <c r="M7" s="31">
        <v>42522</v>
      </c>
      <c r="N7" s="31">
        <v>42523</v>
      </c>
      <c r="O7" s="31">
        <v>42524</v>
      </c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</row>
    <row r="8" spans="1:35">
      <c r="A8" s="32" t="s">
        <v>25</v>
      </c>
      <c r="B8" s="228" t="s">
        <v>26</v>
      </c>
      <c r="C8" s="221"/>
      <c r="D8" s="221"/>
      <c r="E8" s="221"/>
      <c r="F8" s="221"/>
      <c r="G8" s="221"/>
      <c r="H8" s="224"/>
      <c r="J8" s="33" t="s">
        <v>27</v>
      </c>
      <c r="K8" s="34">
        <f>SUM(L8:BP8)</f>
        <v>0</v>
      </c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</row>
    <row r="9" spans="1:35">
      <c r="A9" s="35" t="s">
        <v>28</v>
      </c>
      <c r="B9" s="229" t="s">
        <v>29</v>
      </c>
      <c r="C9" s="226"/>
      <c r="D9" s="226"/>
      <c r="E9" s="226"/>
      <c r="F9" s="226"/>
      <c r="G9" s="226"/>
      <c r="H9" s="227"/>
      <c r="J9" s="36" t="s">
        <v>30</v>
      </c>
      <c r="K9" s="37">
        <f>H11-K8</f>
        <v>0</v>
      </c>
    </row>
    <row r="10" spans="1:35" ht="34.5" customHeight="1">
      <c r="A10" s="32" t="s">
        <v>31</v>
      </c>
      <c r="B10" s="230" t="s">
        <v>32</v>
      </c>
      <c r="C10" s="226"/>
      <c r="D10" s="226"/>
      <c r="E10" s="226"/>
      <c r="F10" s="226"/>
      <c r="G10" s="226"/>
      <c r="H10" s="227"/>
    </row>
    <row r="11" spans="1:35" ht="15.75" customHeight="1">
      <c r="A11" s="32" t="s">
        <v>33</v>
      </c>
      <c r="B11" s="38" t="s">
        <v>34</v>
      </c>
      <c r="C11" s="39" t="s">
        <v>35</v>
      </c>
      <c r="D11" s="231"/>
      <c r="E11" s="227"/>
      <c r="F11" s="232" t="s">
        <v>36</v>
      </c>
      <c r="G11" s="227"/>
      <c r="H11" s="40"/>
      <c r="J11" s="41"/>
      <c r="K11" s="28"/>
    </row>
    <row r="12" spans="1:35" ht="15.75" customHeight="1">
      <c r="A12" s="23" t="s">
        <v>37</v>
      </c>
      <c r="B12" s="42">
        <f>D12*Gráficos!B1</f>
        <v>19.428571428571427</v>
      </c>
      <c r="C12" s="43" t="s">
        <v>38</v>
      </c>
      <c r="D12" s="44">
        <f>D14/Gráficos!B2</f>
        <v>2.2857142857142856</v>
      </c>
      <c r="E12" s="45"/>
      <c r="F12" s="45"/>
      <c r="G12" s="46"/>
      <c r="H12" s="47"/>
      <c r="J12" s="41"/>
      <c r="K12" s="48"/>
    </row>
    <row r="13" spans="1:35" ht="15.75" customHeight="1">
      <c r="A13" s="23" t="s">
        <v>39</v>
      </c>
      <c r="B13" s="42">
        <f>D13*Gráficos!B1</f>
        <v>24.285714285714285</v>
      </c>
      <c r="C13" s="43" t="s">
        <v>38</v>
      </c>
      <c r="D13" s="44">
        <f>G14/Gráficos!B2</f>
        <v>2.8571428571428572</v>
      </c>
      <c r="E13" s="45"/>
      <c r="F13" s="45"/>
      <c r="G13" s="49"/>
      <c r="H13" s="47"/>
      <c r="J13" s="41"/>
    </row>
    <row r="14" spans="1:35" ht="21.75" customHeight="1">
      <c r="C14" s="50" t="s">
        <v>40</v>
      </c>
      <c r="D14" s="50">
        <f>SUM(D16:D801)</f>
        <v>16</v>
      </c>
      <c r="E14" s="51" t="s">
        <v>41</v>
      </c>
      <c r="F14" s="51">
        <f t="shared" ref="F14:G14" si="0">SUM(F16:F801)</f>
        <v>8</v>
      </c>
      <c r="G14" s="51">
        <f t="shared" si="0"/>
        <v>20</v>
      </c>
      <c r="H14" s="52">
        <f>SUM(H16:H31)</f>
        <v>6</v>
      </c>
    </row>
    <row r="15" spans="1:35" ht="34.5" customHeight="1">
      <c r="A15" s="53" t="s">
        <v>42</v>
      </c>
      <c r="B15" s="54" t="s">
        <v>43</v>
      </c>
      <c r="C15" s="55" t="s">
        <v>44</v>
      </c>
      <c r="D15" s="55" t="s">
        <v>45</v>
      </c>
      <c r="E15" s="56" t="s">
        <v>46</v>
      </c>
      <c r="F15" s="56" t="s">
        <v>47</v>
      </c>
      <c r="G15" s="56" t="s">
        <v>48</v>
      </c>
      <c r="H15" s="57" t="s">
        <v>49</v>
      </c>
      <c r="I15" s="58"/>
    </row>
    <row r="16" spans="1:35" ht="15" customHeight="1">
      <c r="A16" s="59" t="s">
        <v>50</v>
      </c>
      <c r="B16" s="60" t="str">
        <f>Acompanhamento!C5</f>
        <v>1. Cenário Fazer Login</v>
      </c>
      <c r="C16" s="61" t="s">
        <v>51</v>
      </c>
      <c r="D16" s="62">
        <f>IF(C16="Simples",Gráficos!B$22,IF(C16="Médio",Gráficos!B$23,IF(C16="Complexo",Gráficos!B$24,0)))</f>
        <v>8</v>
      </c>
      <c r="E16" s="61" t="s">
        <v>51</v>
      </c>
      <c r="F16" s="62">
        <f>IF(E16="Simples",Gráficos!B$28,IF(E16="Médio",Gráficos!B$29,IF(E16="Complexo",Gráficos!B$30,0)))</f>
        <v>4</v>
      </c>
      <c r="G16" s="62">
        <f t="shared" ref="G16:G801" si="1">F16*2+(F16/2)</f>
        <v>10</v>
      </c>
      <c r="H16" s="63">
        <f>COUNTIF(Acompanhamento!$E$5:$E$2030,A16)</f>
        <v>4</v>
      </c>
    </row>
    <row r="17" spans="1:11" ht="15" customHeight="1">
      <c r="A17" s="59" t="s">
        <v>52</v>
      </c>
      <c r="B17" s="60" t="str">
        <f>Acompanhamento!C18</f>
        <v>2. Cenário Criar Ficha</v>
      </c>
      <c r="C17" s="61" t="s">
        <v>51</v>
      </c>
      <c r="D17" s="62">
        <f>IF(C17="Simples",Gráficos!B$22,IF(C17="Médio",Gráficos!B$23,IF(C17="Complexo",Gráficos!B$24,0)))</f>
        <v>8</v>
      </c>
      <c r="E17" s="61" t="s">
        <v>51</v>
      </c>
      <c r="F17" s="62">
        <f>IF(E17="Simples",Gráficos!B$28,IF(E17="Médio",Gráficos!B$29,IF(E17="Complexo",Gráficos!B$30,0)))</f>
        <v>4</v>
      </c>
      <c r="G17" s="62">
        <f t="shared" si="1"/>
        <v>10</v>
      </c>
      <c r="H17" s="63">
        <f>COUNTIF(Acompanhamento!$E$5:$E$2030,A17)</f>
        <v>2</v>
      </c>
      <c r="J17" s="41"/>
      <c r="K17" s="28"/>
    </row>
    <row r="18" spans="1:11">
      <c r="A18" s="59" t="s">
        <v>53</v>
      </c>
      <c r="B18" s="64" t="str">
        <f>Acompanhamento!C30</f>
        <v>3. Cenário  Criar tela do personagem</v>
      </c>
      <c r="C18" s="62"/>
      <c r="D18" s="62">
        <f>IF(C18="Simples",Gráficos!B$22,IF(C18="Médio",Gráficos!B$23,IF(C18="Complexo",Gráficos!B$24,0)))</f>
        <v>0</v>
      </c>
      <c r="E18" s="62"/>
      <c r="F18" s="62">
        <f>IF(E18="Simples",Gráficos!B$28,IF(E18="Médio",Gráficos!B$29,IF(E18="Complexo",Gráficos!B$30,0)))</f>
        <v>0</v>
      </c>
      <c r="G18" s="62">
        <f t="shared" si="1"/>
        <v>0</v>
      </c>
      <c r="H18" s="63">
        <f>COUNTIF(Acompanhamento!$E$5:$E$2030,A18)</f>
        <v>0</v>
      </c>
      <c r="J18" s="41"/>
      <c r="K18" s="48"/>
    </row>
    <row r="19" spans="1:11">
      <c r="A19" s="59" t="s">
        <v>54</v>
      </c>
      <c r="B19" s="60" t="str">
        <f>Acompanhamento!C42</f>
        <v>4. Cenário criar Biografia</v>
      </c>
      <c r="C19" s="62"/>
      <c r="D19" s="62">
        <f>IF(C19="Simples",Gráficos!B$22,IF(C19="Médio",Gráficos!B$23,IF(C19="Complexo",Gráficos!B$24,0)))</f>
        <v>0</v>
      </c>
      <c r="E19" s="62"/>
      <c r="F19" s="62">
        <f>IF(E19="Simples",Gráficos!B$28,IF(E19="Médio",Gráficos!B$29,IF(E19="Complexo",Gráficos!B$30,0)))</f>
        <v>0</v>
      </c>
      <c r="G19" s="62">
        <f t="shared" si="1"/>
        <v>0</v>
      </c>
      <c r="H19" s="63">
        <f>COUNTIF(Acompanhamento!$E$5:$E$2030,A19)</f>
        <v>0</v>
      </c>
      <c r="J19" s="41"/>
    </row>
    <row r="20" spans="1:11">
      <c r="A20" s="59" t="s">
        <v>55</v>
      </c>
      <c r="B20" s="64"/>
      <c r="C20" s="62"/>
      <c r="D20" s="62">
        <f>IF(C20="Simples",Gráficos!B$22,IF(C20="Médio",Gráficos!B$23,IF(C20="Complexo",Gráficos!B$24,0)))</f>
        <v>0</v>
      </c>
      <c r="E20" s="62"/>
      <c r="F20" s="62">
        <f>IF(E20="Simples",Gráficos!B$28,IF(E20="Médio",Gráficos!B$29,IF(E20="Complexo",Gráficos!B$30,0)))</f>
        <v>0</v>
      </c>
      <c r="G20" s="62">
        <f t="shared" si="1"/>
        <v>0</v>
      </c>
      <c r="H20" s="63">
        <f>COUNTIF(Acompanhamento!$E$5:$E$2030,A20)</f>
        <v>0</v>
      </c>
    </row>
    <row r="21" spans="1:11" ht="15.75" customHeight="1">
      <c r="A21" s="59" t="s">
        <v>56</v>
      </c>
      <c r="B21" s="60"/>
      <c r="C21" s="62"/>
      <c r="D21" s="62">
        <f>IF(C21="Simples",Gráficos!B$22,IF(C21="Médio",Gráficos!B$23,IF(C21="Complexo",Gráficos!B$24,0)))</f>
        <v>0</v>
      </c>
      <c r="E21" s="62"/>
      <c r="F21" s="62">
        <f>IF(E21="Simples",Gráficos!B$28,IF(E21="Médio",Gráficos!B$29,IF(E21="Complexo",Gráficos!B$30,0)))</f>
        <v>0</v>
      </c>
      <c r="G21" s="62">
        <f t="shared" si="1"/>
        <v>0</v>
      </c>
      <c r="H21" s="63">
        <f>COUNTIF(Acompanhamento!$E$5:$E$2030,A21)</f>
        <v>0</v>
      </c>
      <c r="J21" s="41"/>
      <c r="K21" s="28"/>
    </row>
    <row r="22" spans="1:11" ht="15.75" customHeight="1">
      <c r="A22" s="59" t="s">
        <v>57</v>
      </c>
      <c r="B22" s="60"/>
      <c r="C22" s="62"/>
      <c r="D22" s="62">
        <f>IF(C22="Simples",Gráficos!B$22,IF(C22="Médio",Gráficos!B$23,IF(C22="Complexo",Gráficos!B$24,0)))</f>
        <v>0</v>
      </c>
      <c r="E22" s="62"/>
      <c r="F22" s="62">
        <f>IF(E22="Simples",Gráficos!B$28,IF(E22="Médio",Gráficos!B$29,IF(E22="Complexo",Gráficos!B$30,0)))</f>
        <v>0</v>
      </c>
      <c r="G22" s="62">
        <f t="shared" si="1"/>
        <v>0</v>
      </c>
      <c r="H22" s="63">
        <f>COUNTIF(Acompanhamento!$E$5:$E$2030,A22)</f>
        <v>0</v>
      </c>
      <c r="J22" s="41"/>
      <c r="K22" s="48"/>
    </row>
    <row r="23" spans="1:11" ht="15.75" customHeight="1">
      <c r="A23" s="65"/>
      <c r="B23" s="60"/>
      <c r="C23" s="62"/>
      <c r="D23" s="62">
        <f>IF(C23="Simples",Gráficos!B$22,IF(C23="Médio",Gráficos!B$23,IF(C23="Complexo",Gráficos!B$24,0)))</f>
        <v>0</v>
      </c>
      <c r="E23" s="62"/>
      <c r="F23" s="62">
        <f>IF(E23="Simples",Gráficos!B$28,IF(E23="Médio",Gráficos!B$29,IF(E23="Complexo",Gráficos!B$30,0)))</f>
        <v>0</v>
      </c>
      <c r="G23" s="62">
        <f t="shared" si="1"/>
        <v>0</v>
      </c>
      <c r="H23" s="63">
        <f>COUNTIF(Acompanhamento!$E$5:$E$2030,A23)</f>
        <v>0</v>
      </c>
    </row>
    <row r="24" spans="1:11" ht="15.75" customHeight="1">
      <c r="A24" s="65"/>
      <c r="B24" s="60"/>
      <c r="C24" s="62"/>
      <c r="D24" s="62">
        <f>IF(C24="Simples",Gráficos!B$22,IF(C24="Médio",Gráficos!B$23,IF(C24="Complexo",Gráficos!B$24,0)))</f>
        <v>0</v>
      </c>
      <c r="E24" s="62"/>
      <c r="F24" s="62">
        <f>IF(E24="Simples",Gráficos!B$28,IF(E24="Médio",Gráficos!B$29,IF(E24="Complexo",Gráficos!B$30,0)))</f>
        <v>0</v>
      </c>
      <c r="G24" s="62">
        <f t="shared" si="1"/>
        <v>0</v>
      </c>
      <c r="H24" s="63">
        <f>COUNTIF(Acompanhamento!$E$5:$E$2030,A24)</f>
        <v>0</v>
      </c>
    </row>
    <row r="25" spans="1:11" ht="15.75" customHeight="1">
      <c r="A25" s="65"/>
      <c r="B25" s="60"/>
      <c r="C25" s="62"/>
      <c r="D25" s="62">
        <f>IF(C25="Simples",Gráficos!B$22,IF(C25="Médio",Gráficos!B$23,IF(C25="Complexo",Gráficos!B$24,0)))</f>
        <v>0</v>
      </c>
      <c r="E25" s="62"/>
      <c r="F25" s="62">
        <f>IF(E25="Simples",Gráficos!B$28,IF(E25="Médio",Gráficos!B$29,IF(E25="Complexo",Gráficos!B$30,0)))</f>
        <v>0</v>
      </c>
      <c r="G25" s="62">
        <f t="shared" si="1"/>
        <v>0</v>
      </c>
      <c r="H25" s="63">
        <f>COUNTIF(Acompanhamento!$E$5:$E$2030,A25)</f>
        <v>0</v>
      </c>
    </row>
    <row r="26" spans="1:11" ht="15.75" customHeight="1">
      <c r="A26" s="65"/>
      <c r="B26" s="60"/>
      <c r="C26" s="62"/>
      <c r="D26" s="62">
        <f>IF(C26="Simples",Gráficos!B$22,IF(C26="Médio",Gráficos!B$23,IF(C26="Complexo",Gráficos!B$24,0)))</f>
        <v>0</v>
      </c>
      <c r="E26" s="62"/>
      <c r="F26" s="62">
        <f>IF(E26="Simples",Gráficos!B$28,IF(E26="Médio",Gráficos!B$29,IF(E26="Complexo",Gráficos!B$30,0)))</f>
        <v>0</v>
      </c>
      <c r="G26" s="62">
        <f t="shared" si="1"/>
        <v>0</v>
      </c>
      <c r="H26" s="63">
        <f>COUNTIF(Acompanhamento!$E$5:$E$2030,A26)</f>
        <v>0</v>
      </c>
    </row>
    <row r="27" spans="1:11" ht="15.75" customHeight="1">
      <c r="A27" s="65"/>
      <c r="B27" s="60"/>
      <c r="C27" s="62"/>
      <c r="D27" s="62">
        <f>IF(C27="Simples",Gráficos!B$22,IF(C27="Médio",Gráficos!B$23,IF(C27="Complexo",Gráficos!B$24,0)))</f>
        <v>0</v>
      </c>
      <c r="E27" s="62"/>
      <c r="F27" s="62">
        <f>IF(E27="Simples",Gráficos!B$28,IF(E27="Médio",Gráficos!B$29,IF(E27="Complexo",Gráficos!B$30,0)))</f>
        <v>0</v>
      </c>
      <c r="G27" s="62">
        <f t="shared" si="1"/>
        <v>0</v>
      </c>
      <c r="H27" s="63">
        <f>COUNTIF(Acompanhamento!$E$5:$E$2030,A27)</f>
        <v>0</v>
      </c>
    </row>
    <row r="28" spans="1:11" ht="15.75" customHeight="1">
      <c r="A28" s="65"/>
      <c r="B28" s="60"/>
      <c r="C28" s="62"/>
      <c r="D28" s="62">
        <f>IF(C28="Simples",Gráficos!B$22,IF(C28="Médio",Gráficos!B$23,IF(C28="Complexo",Gráficos!B$24,0)))</f>
        <v>0</v>
      </c>
      <c r="E28" s="62"/>
      <c r="F28" s="62">
        <f>IF(E28="Simples",Gráficos!B$28,IF(E28="Médio",Gráficos!B$29,IF(E28="Complexo",Gráficos!B$30,0)))</f>
        <v>0</v>
      </c>
      <c r="G28" s="62">
        <f t="shared" si="1"/>
        <v>0</v>
      </c>
      <c r="H28" s="63">
        <f>COUNTIF(Acompanhamento!$E$5:$E$2030,A28)</f>
        <v>0</v>
      </c>
    </row>
    <row r="29" spans="1:11" ht="15.75" customHeight="1">
      <c r="A29" s="65"/>
      <c r="B29" s="60"/>
      <c r="C29" s="62"/>
      <c r="D29" s="62">
        <f>IF(C29="Simples",Gráficos!B$22,IF(C29="Médio",Gráficos!B$23,IF(C29="Complexo",Gráficos!B$24,0)))</f>
        <v>0</v>
      </c>
      <c r="E29" s="62"/>
      <c r="F29" s="62">
        <f>IF(E29="Simples",Gráficos!B$28,IF(E29="Médio",Gráficos!B$29,IF(E29="Complexo",Gráficos!B$30,0)))</f>
        <v>0</v>
      </c>
      <c r="G29" s="62">
        <f t="shared" si="1"/>
        <v>0</v>
      </c>
      <c r="H29" s="63">
        <f>COUNTIF(Acompanhamento!$E$5:$E$2030,A29)</f>
        <v>0</v>
      </c>
    </row>
    <row r="30" spans="1:11" ht="15.75" customHeight="1">
      <c r="A30" s="66"/>
      <c r="B30" s="67"/>
      <c r="C30" s="62"/>
      <c r="D30" s="62">
        <f>IF(C30="Simples",Gráficos!B$22,IF(C30="Médio",Gráficos!B$23,IF(C30="Complexo",Gráficos!B$24,0)))</f>
        <v>0</v>
      </c>
      <c r="E30" s="62"/>
      <c r="F30" s="62">
        <f>IF(E30="Simples",Gráficos!B$28,IF(E30="Médio",Gráficos!B$29,IF(E30="Complexo",Gráficos!B$30,0)))</f>
        <v>0</v>
      </c>
      <c r="G30" s="62">
        <f t="shared" si="1"/>
        <v>0</v>
      </c>
      <c r="H30" s="63">
        <f>COUNTIF(Acompanhamento!$E$5:$E$2030,A30)</f>
        <v>0</v>
      </c>
    </row>
    <row r="31" spans="1:11" ht="15.75" customHeight="1">
      <c r="A31" s="66"/>
      <c r="B31" s="67"/>
      <c r="C31" s="62"/>
      <c r="D31" s="62">
        <f>IF(C31="Simples",Gráficos!B$22,IF(C31="Médio",Gráficos!B$23,IF(C31="Complexo",Gráficos!B$24,0)))</f>
        <v>0</v>
      </c>
      <c r="E31" s="62"/>
      <c r="F31" s="62">
        <f>IF(E31="Simples",Gráficos!B$28,IF(E31="Médio",Gráficos!B$29,IF(E31="Complexo",Gráficos!B$30,0)))</f>
        <v>0</v>
      </c>
      <c r="G31" s="62">
        <f t="shared" si="1"/>
        <v>0</v>
      </c>
      <c r="H31" s="63">
        <f>COUNTIF(Acompanhamento!$E$5:$E$2030,A31)</f>
        <v>0</v>
      </c>
    </row>
    <row r="32" spans="1:11" ht="15.75" customHeight="1">
      <c r="A32" s="68"/>
      <c r="B32" s="67"/>
      <c r="C32" s="62"/>
      <c r="D32" s="62">
        <f>IF(C32="Simples",Gráficos!B$22,IF(C32="Médio",Gráficos!B$23,IF(C32="Complexo",Gráficos!B$24,0)))</f>
        <v>0</v>
      </c>
      <c r="E32" s="62"/>
      <c r="F32" s="62">
        <f>IF(E32="Simples",Gráficos!B$28,IF(E32="Médio",Gráficos!B$29,IF(E32="Complexo",Gráficos!B$30,0)))</f>
        <v>0</v>
      </c>
      <c r="G32" s="62">
        <f t="shared" si="1"/>
        <v>0</v>
      </c>
      <c r="H32" s="63">
        <f>COUNTIF(Acompanhamento!$E$5:$E$2030,A32)</f>
        <v>0</v>
      </c>
    </row>
    <row r="33" spans="1:8" ht="15.75" customHeight="1">
      <c r="A33" s="68"/>
      <c r="B33" s="67"/>
      <c r="C33" s="62"/>
      <c r="D33" s="62">
        <f>IF(C33="Simples",Gráficos!B$22,IF(C33="Médio",Gráficos!B$23,IF(C33="Complexo",Gráficos!B$24,0)))</f>
        <v>0</v>
      </c>
      <c r="E33" s="62"/>
      <c r="F33" s="62">
        <f>IF(E33="Simples",Gráficos!B$28,IF(E33="Médio",Gráficos!B$29,IF(E33="Complexo",Gráficos!B$30,0)))</f>
        <v>0</v>
      </c>
      <c r="G33" s="62">
        <f t="shared" si="1"/>
        <v>0</v>
      </c>
      <c r="H33" s="63">
        <f>COUNTIF(Acompanhamento!$E$5:$E$2030,A33)</f>
        <v>0</v>
      </c>
    </row>
    <row r="34" spans="1:8" ht="15.75" customHeight="1">
      <c r="A34" s="68"/>
      <c r="B34" s="67"/>
      <c r="C34" s="62"/>
      <c r="D34" s="62">
        <f>IF(C34="Simples",Gráficos!B$22,IF(C34="Médio",Gráficos!B$23,IF(C34="Complexo",Gráficos!B$24,0)))</f>
        <v>0</v>
      </c>
      <c r="E34" s="62"/>
      <c r="F34" s="62">
        <f>IF(E34="Simples",Gráficos!B$28,IF(E34="Médio",Gráficos!B$29,IF(E34="Complexo",Gráficos!B$30,0)))</f>
        <v>0</v>
      </c>
      <c r="G34" s="62">
        <f t="shared" si="1"/>
        <v>0</v>
      </c>
      <c r="H34" s="63">
        <f>COUNTIF(Acompanhamento!$E$5:$E$2030,A34)</f>
        <v>0</v>
      </c>
    </row>
    <row r="35" spans="1:8" ht="15.75" customHeight="1">
      <c r="A35" s="68"/>
      <c r="B35" s="67"/>
      <c r="C35" s="62"/>
      <c r="D35" s="62">
        <f>IF(C35="Simples",Gráficos!B$22,IF(C35="Médio",Gráficos!B$23,IF(C35="Complexo",Gráficos!B$24,0)))</f>
        <v>0</v>
      </c>
      <c r="E35" s="62"/>
      <c r="F35" s="62">
        <f>IF(E35="Simples",Gráficos!B$28,IF(E35="Médio",Gráficos!B$29,IF(E35="Complexo",Gráficos!B$30,0)))</f>
        <v>0</v>
      </c>
      <c r="G35" s="62">
        <f t="shared" si="1"/>
        <v>0</v>
      </c>
      <c r="H35" s="63">
        <f>COUNTIF(Acompanhamento!$E$5:$E$2030,A35)</f>
        <v>0</v>
      </c>
    </row>
    <row r="36" spans="1:8" ht="15.75" customHeight="1">
      <c r="A36" s="68"/>
      <c r="B36" s="67"/>
      <c r="C36" s="62"/>
      <c r="D36" s="62">
        <f>IF(C36="Simples",Gráficos!B$22,IF(C36="Médio",Gráficos!B$23,IF(C36="Complexo",Gráficos!B$24,0)))</f>
        <v>0</v>
      </c>
      <c r="E36" s="62"/>
      <c r="F36" s="62">
        <f>IF(E36="Simples",Gráficos!B$28,IF(E36="Médio",Gráficos!B$29,IF(E36="Complexo",Gráficos!B$30,0)))</f>
        <v>0</v>
      </c>
      <c r="G36" s="62">
        <f t="shared" si="1"/>
        <v>0</v>
      </c>
      <c r="H36" s="63">
        <f>COUNTIF(Acompanhamento!$E$5:$E$2030,A36)</f>
        <v>0</v>
      </c>
    </row>
    <row r="37" spans="1:8" ht="15.75" customHeight="1">
      <c r="A37" s="68"/>
      <c r="B37" s="67"/>
      <c r="C37" s="62"/>
      <c r="D37" s="62">
        <f>IF(C37="Simples",Gráficos!B$22,IF(C37="Médio",Gráficos!B$23,IF(C37="Complexo",Gráficos!B$24,0)))</f>
        <v>0</v>
      </c>
      <c r="E37" s="62"/>
      <c r="F37" s="62">
        <f>IF(E37="Simples",Gráficos!B$28,IF(E37="Médio",Gráficos!B$29,IF(E37="Complexo",Gráficos!B$30,0)))</f>
        <v>0</v>
      </c>
      <c r="G37" s="62">
        <f t="shared" si="1"/>
        <v>0</v>
      </c>
      <c r="H37" s="63">
        <f>COUNTIF(Acompanhamento!$E$5:$E$2030,A37)</f>
        <v>0</v>
      </c>
    </row>
    <row r="38" spans="1:8" ht="15.75" customHeight="1">
      <c r="A38" s="68"/>
      <c r="B38" s="67"/>
      <c r="C38" s="62"/>
      <c r="D38" s="62">
        <f>IF(C38="Simples",Gráficos!B$22,IF(C38="Médio",Gráficos!B$23,IF(C38="Complexo",Gráficos!B$24,0)))</f>
        <v>0</v>
      </c>
      <c r="E38" s="62"/>
      <c r="F38" s="62">
        <f>IF(E38="Simples",Gráficos!B$28,IF(E38="Médio",Gráficos!B$29,IF(E38="Complexo",Gráficos!B$30,0)))</f>
        <v>0</v>
      </c>
      <c r="G38" s="62">
        <f t="shared" si="1"/>
        <v>0</v>
      </c>
      <c r="H38" s="63">
        <f>COUNTIF(Acompanhamento!$E$5:$E$2030,A38)</f>
        <v>0</v>
      </c>
    </row>
    <row r="39" spans="1:8" ht="15.75" customHeight="1">
      <c r="A39" s="68"/>
      <c r="B39" s="67"/>
      <c r="C39" s="62"/>
      <c r="D39" s="62">
        <f>IF(C39="Simples",Gráficos!B$22,IF(C39="Médio",Gráficos!B$23,IF(C39="Complexo",Gráficos!B$24,0)))</f>
        <v>0</v>
      </c>
      <c r="E39" s="62"/>
      <c r="F39" s="62">
        <f>IF(E39="Simples",Gráficos!B$28,IF(E39="Médio",Gráficos!B$29,IF(E39="Complexo",Gráficos!B$30,0)))</f>
        <v>0</v>
      </c>
      <c r="G39" s="62">
        <f t="shared" si="1"/>
        <v>0</v>
      </c>
      <c r="H39" s="63">
        <f>COUNTIF(Acompanhamento!$E$5:$E$2030,A39)</f>
        <v>0</v>
      </c>
    </row>
    <row r="40" spans="1:8" ht="15.75" customHeight="1">
      <c r="A40" s="68"/>
      <c r="B40" s="67"/>
      <c r="C40" s="62"/>
      <c r="D40" s="62">
        <f>IF(C40="Simples",Gráficos!B$22,IF(C40="Médio",Gráficos!B$23,IF(C40="Complexo",Gráficos!B$24,0)))</f>
        <v>0</v>
      </c>
      <c r="E40" s="62"/>
      <c r="F40" s="62">
        <f>IF(E40="Simples",Gráficos!B$28,IF(E40="Médio",Gráficos!B$29,IF(E40="Complexo",Gráficos!B$30,0)))</f>
        <v>0</v>
      </c>
      <c r="G40" s="62">
        <f t="shared" si="1"/>
        <v>0</v>
      </c>
      <c r="H40" s="63">
        <f>COUNTIF(Acompanhamento!$E$5:$E$2030,A40)</f>
        <v>0</v>
      </c>
    </row>
    <row r="41" spans="1:8" ht="15.75" customHeight="1">
      <c r="A41" s="68"/>
      <c r="B41" s="67"/>
      <c r="C41" s="62"/>
      <c r="D41" s="62">
        <f>IF(C41="Simples",Gráficos!B$22,IF(C41="Médio",Gráficos!B$23,IF(C41="Complexo",Gráficos!B$24,0)))</f>
        <v>0</v>
      </c>
      <c r="E41" s="62"/>
      <c r="F41" s="62">
        <f>IF(E41="Simples",Gráficos!B$28,IF(E41="Médio",Gráficos!B$29,IF(E41="Complexo",Gráficos!B$30,0)))</f>
        <v>0</v>
      </c>
      <c r="G41" s="62">
        <f t="shared" si="1"/>
        <v>0</v>
      </c>
      <c r="H41" s="63">
        <f>COUNTIF(Acompanhamento!$E$5:$E$2030,A41)</f>
        <v>0</v>
      </c>
    </row>
    <row r="42" spans="1:8" ht="15.75" customHeight="1">
      <c r="A42" s="68"/>
      <c r="B42" s="67"/>
      <c r="C42" s="62"/>
      <c r="D42" s="62">
        <f>IF(C42="Simples",Gráficos!B$22,IF(C42="Médio",Gráficos!B$23,IF(C42="Complexo",Gráficos!B$24,0)))</f>
        <v>0</v>
      </c>
      <c r="E42" s="62"/>
      <c r="F42" s="62">
        <f>IF(E42="Simples",Gráficos!B$28,IF(E42="Médio",Gráficos!B$29,IF(E42="Complexo",Gráficos!B$30,0)))</f>
        <v>0</v>
      </c>
      <c r="G42" s="62">
        <f t="shared" si="1"/>
        <v>0</v>
      </c>
      <c r="H42" s="63">
        <f>COUNTIF(Acompanhamento!$E$5:$E$2030,A42)</f>
        <v>0</v>
      </c>
    </row>
    <row r="43" spans="1:8" ht="15.75" customHeight="1">
      <c r="A43" s="68"/>
      <c r="B43" s="67"/>
      <c r="C43" s="62"/>
      <c r="D43" s="62">
        <f>IF(C43="Simples",Gráficos!B$22,IF(C43="Médio",Gráficos!B$23,IF(C43="Complexo",Gráficos!B$24,0)))</f>
        <v>0</v>
      </c>
      <c r="E43" s="62"/>
      <c r="F43" s="62">
        <f>IF(E43="Simples",Gráficos!B$28,IF(E43="Médio",Gráficos!B$29,IF(E43="Complexo",Gráficos!B$30,0)))</f>
        <v>0</v>
      </c>
      <c r="G43" s="62">
        <f t="shared" si="1"/>
        <v>0</v>
      </c>
      <c r="H43" s="63">
        <f>COUNTIF(Acompanhamento!$E$5:$E$2030,A43)</f>
        <v>0</v>
      </c>
    </row>
    <row r="44" spans="1:8" ht="15.75" customHeight="1">
      <c r="A44" s="68"/>
      <c r="B44" s="67"/>
      <c r="C44" s="62"/>
      <c r="D44" s="62">
        <f>IF(C44="Simples",Gráficos!B$22,IF(C44="Médio",Gráficos!B$23,IF(C44="Complexo",Gráficos!B$24,0)))</f>
        <v>0</v>
      </c>
      <c r="E44" s="62"/>
      <c r="F44" s="62">
        <f>IF(E44="Simples",Gráficos!B$28,IF(E44="Médio",Gráficos!B$29,IF(E44="Complexo",Gráficos!B$30,0)))</f>
        <v>0</v>
      </c>
      <c r="G44" s="62">
        <f t="shared" si="1"/>
        <v>0</v>
      </c>
      <c r="H44" s="63">
        <f>COUNTIF(Acompanhamento!$E$5:$E$2030,A44)</f>
        <v>0</v>
      </c>
    </row>
    <row r="45" spans="1:8" ht="15.75" customHeight="1">
      <c r="A45" s="68"/>
      <c r="B45" s="67"/>
      <c r="C45" s="62"/>
      <c r="D45" s="62">
        <f>IF(C45="Simples",Gráficos!B$22,IF(C45="Médio",Gráficos!B$23,IF(C45="Complexo",Gráficos!B$24,0)))</f>
        <v>0</v>
      </c>
      <c r="E45" s="62"/>
      <c r="F45" s="62">
        <f>IF(E45="Simples",Gráficos!B$28,IF(E45="Médio",Gráficos!B$29,IF(E45="Complexo",Gráficos!B$30,0)))</f>
        <v>0</v>
      </c>
      <c r="G45" s="62">
        <f t="shared" si="1"/>
        <v>0</v>
      </c>
      <c r="H45" s="63">
        <f>COUNTIF(Acompanhamento!$E$5:$E$2030,A45)</f>
        <v>0</v>
      </c>
    </row>
    <row r="46" spans="1:8" ht="15.75" customHeight="1">
      <c r="A46" s="68"/>
      <c r="B46" s="67"/>
      <c r="C46" s="62"/>
      <c r="D46" s="62">
        <f>IF(C46="Simples",Gráficos!B$22,IF(C46="Médio",Gráficos!B$23,IF(C46="Complexo",Gráficos!B$24,0)))</f>
        <v>0</v>
      </c>
      <c r="E46" s="62"/>
      <c r="F46" s="62">
        <f>IF(E46="Simples",Gráficos!B$28,IF(E46="Médio",Gráficos!B$29,IF(E46="Complexo",Gráficos!B$30,0)))</f>
        <v>0</v>
      </c>
      <c r="G46" s="62">
        <f t="shared" si="1"/>
        <v>0</v>
      </c>
      <c r="H46" s="63">
        <f>COUNTIF(Acompanhamento!$E$5:$E$2030,A46)</f>
        <v>0</v>
      </c>
    </row>
    <row r="47" spans="1:8" ht="15.75" customHeight="1">
      <c r="A47" s="68"/>
      <c r="B47" s="67"/>
      <c r="C47" s="62"/>
      <c r="D47" s="62">
        <f>IF(C47="Simples",Gráficos!B$22,IF(C47="Médio",Gráficos!B$23,IF(C47="Complexo",Gráficos!B$24,0)))</f>
        <v>0</v>
      </c>
      <c r="E47" s="62"/>
      <c r="F47" s="62">
        <f>IF(E47="Simples",Gráficos!B$28,IF(E47="Médio",Gráficos!B$29,IF(E47="Complexo",Gráficos!B$30,0)))</f>
        <v>0</v>
      </c>
      <c r="G47" s="62">
        <f t="shared" si="1"/>
        <v>0</v>
      </c>
      <c r="H47" s="63">
        <f>COUNTIF(Acompanhamento!$E$5:$E$2030,A47)</f>
        <v>0</v>
      </c>
    </row>
    <row r="48" spans="1:8" ht="15.75" customHeight="1">
      <c r="A48" s="68"/>
      <c r="B48" s="67"/>
      <c r="C48" s="62"/>
      <c r="D48" s="62">
        <f>IF(C48="Simples",Gráficos!B$22,IF(C48="Médio",Gráficos!B$23,IF(C48="Complexo",Gráficos!B$24,0)))</f>
        <v>0</v>
      </c>
      <c r="E48" s="62"/>
      <c r="F48" s="62">
        <f>IF(E48="Simples",Gráficos!B$28,IF(E48="Médio",Gráficos!B$29,IF(E48="Complexo",Gráficos!B$30,0)))</f>
        <v>0</v>
      </c>
      <c r="G48" s="62">
        <f t="shared" si="1"/>
        <v>0</v>
      </c>
      <c r="H48" s="63">
        <f>COUNTIF(Acompanhamento!$E$5:$E$2030,A48)</f>
        <v>0</v>
      </c>
    </row>
    <row r="49" spans="1:8" ht="15.75" customHeight="1">
      <c r="A49" s="68"/>
      <c r="B49" s="67"/>
      <c r="C49" s="62"/>
      <c r="D49" s="62">
        <f>IF(C49="Simples",Gráficos!B$22,IF(C49="Médio",Gráficos!B$23,IF(C49="Complexo",Gráficos!B$24,0)))</f>
        <v>0</v>
      </c>
      <c r="E49" s="62"/>
      <c r="F49" s="62">
        <f>IF(E49="Simples",Gráficos!B$28,IF(E49="Médio",Gráficos!B$29,IF(E49="Complexo",Gráficos!B$30,0)))</f>
        <v>0</v>
      </c>
      <c r="G49" s="62">
        <f t="shared" si="1"/>
        <v>0</v>
      </c>
      <c r="H49" s="63">
        <f>COUNTIF(Acompanhamento!$E$5:$E$2030,A49)</f>
        <v>0</v>
      </c>
    </row>
    <row r="50" spans="1:8" ht="15.75" customHeight="1">
      <c r="A50" s="68"/>
      <c r="B50" s="67"/>
      <c r="C50" s="62"/>
      <c r="D50" s="62">
        <f>IF(C50="Simples",Gráficos!B$22,IF(C50="Médio",Gráficos!B$23,IF(C50="Complexo",Gráficos!B$24,0)))</f>
        <v>0</v>
      </c>
      <c r="E50" s="62"/>
      <c r="F50" s="62">
        <f>IF(E50="Simples",Gráficos!B$28,IF(E50="Médio",Gráficos!B$29,IF(E50="Complexo",Gráficos!B$30,0)))</f>
        <v>0</v>
      </c>
      <c r="G50" s="62">
        <f t="shared" si="1"/>
        <v>0</v>
      </c>
      <c r="H50" s="63">
        <f>COUNTIF(Acompanhamento!$E$5:$E$2030,A50)</f>
        <v>0</v>
      </c>
    </row>
    <row r="51" spans="1:8" ht="15.75" customHeight="1">
      <c r="A51" s="68"/>
      <c r="B51" s="67"/>
      <c r="C51" s="62"/>
      <c r="D51" s="62">
        <f>IF(C51="Simples",Gráficos!B$22,IF(C51="Médio",Gráficos!B$23,IF(C51="Complexo",Gráficos!B$24,0)))</f>
        <v>0</v>
      </c>
      <c r="E51" s="62"/>
      <c r="F51" s="62">
        <f>IF(E51="Simples",Gráficos!B$28,IF(E51="Médio",Gráficos!B$29,IF(E51="Complexo",Gráficos!B$30,0)))</f>
        <v>0</v>
      </c>
      <c r="G51" s="62">
        <f t="shared" si="1"/>
        <v>0</v>
      </c>
      <c r="H51" s="63">
        <f>COUNTIF(Acompanhamento!$E$5:$E$2030,A51)</f>
        <v>0</v>
      </c>
    </row>
    <row r="52" spans="1:8" ht="15.75" customHeight="1">
      <c r="A52" s="68"/>
      <c r="B52" s="67"/>
      <c r="C52" s="62"/>
      <c r="D52" s="62">
        <f>IF(C52="Simples",Gráficos!B$22,IF(C52="Médio",Gráficos!B$23,IF(C52="Complexo",Gráficos!B$24,0)))</f>
        <v>0</v>
      </c>
      <c r="E52" s="62"/>
      <c r="F52" s="62">
        <f>IF(E52="Simples",Gráficos!B$28,IF(E52="Médio",Gráficos!B$29,IF(E52="Complexo",Gráficos!B$30,0)))</f>
        <v>0</v>
      </c>
      <c r="G52" s="62">
        <f t="shared" si="1"/>
        <v>0</v>
      </c>
      <c r="H52" s="63">
        <f>COUNTIF(Acompanhamento!$E$5:$E$2030,A52)</f>
        <v>0</v>
      </c>
    </row>
    <row r="53" spans="1:8" ht="15.75" customHeight="1">
      <c r="A53" s="68"/>
      <c r="B53" s="67"/>
      <c r="C53" s="62"/>
      <c r="D53" s="62">
        <f>IF(C53="Simples",Gráficos!B$22,IF(C53="Médio",Gráficos!B$23,IF(C53="Complexo",Gráficos!B$24,0)))</f>
        <v>0</v>
      </c>
      <c r="E53" s="62"/>
      <c r="F53" s="62">
        <f>IF(E53="Simples",Gráficos!B$28,IF(E53="Médio",Gráficos!B$29,IF(E53="Complexo",Gráficos!B$30,0)))</f>
        <v>0</v>
      </c>
      <c r="G53" s="62">
        <f t="shared" si="1"/>
        <v>0</v>
      </c>
      <c r="H53" s="63">
        <f>COUNTIF(Acompanhamento!$E$5:$E$2030,A53)</f>
        <v>0</v>
      </c>
    </row>
    <row r="54" spans="1:8" ht="15.75" customHeight="1">
      <c r="A54" s="68"/>
      <c r="B54" s="67"/>
      <c r="C54" s="62"/>
      <c r="D54" s="62">
        <f>IF(C54="Simples",Gráficos!B$22,IF(C54="Médio",Gráficos!B$23,IF(C54="Complexo",Gráficos!B$24,0)))</f>
        <v>0</v>
      </c>
      <c r="E54" s="62"/>
      <c r="F54" s="62">
        <f>IF(E54="Simples",Gráficos!B$28,IF(E54="Médio",Gráficos!B$29,IF(E54="Complexo",Gráficos!B$30,0)))</f>
        <v>0</v>
      </c>
      <c r="G54" s="62">
        <f t="shared" si="1"/>
        <v>0</v>
      </c>
      <c r="H54" s="63">
        <f>COUNTIF(Acompanhamento!$E$5:$E$2030,A54)</f>
        <v>0</v>
      </c>
    </row>
    <row r="55" spans="1:8" ht="15.75" customHeight="1">
      <c r="A55" s="68"/>
      <c r="B55" s="67"/>
      <c r="C55" s="62"/>
      <c r="D55" s="62">
        <f>IF(C55="Simples",Gráficos!B$22,IF(C55="Médio",Gráficos!B$23,IF(C55="Complexo",Gráficos!B$24,0)))</f>
        <v>0</v>
      </c>
      <c r="E55" s="62"/>
      <c r="F55" s="62">
        <f>IF(E55="Simples",Gráficos!B$28,IF(E55="Médio",Gráficos!B$29,IF(E55="Complexo",Gráficos!B$30,0)))</f>
        <v>0</v>
      </c>
      <c r="G55" s="62">
        <f t="shared" si="1"/>
        <v>0</v>
      </c>
      <c r="H55" s="63">
        <f>COUNTIF(Acompanhamento!$E$5:$E$2030,A55)</f>
        <v>0</v>
      </c>
    </row>
    <row r="56" spans="1:8" ht="15.75" customHeight="1">
      <c r="A56" s="68"/>
      <c r="B56" s="67"/>
      <c r="C56" s="62"/>
      <c r="D56" s="62">
        <f>IF(C56="Simples",Gráficos!B$22,IF(C56="Médio",Gráficos!B$23,IF(C56="Complexo",Gráficos!B$24,0)))</f>
        <v>0</v>
      </c>
      <c r="E56" s="62"/>
      <c r="F56" s="62">
        <f>IF(E56="Simples",Gráficos!B$28,IF(E56="Médio",Gráficos!B$29,IF(E56="Complexo",Gráficos!B$30,0)))</f>
        <v>0</v>
      </c>
      <c r="G56" s="62">
        <f t="shared" si="1"/>
        <v>0</v>
      </c>
      <c r="H56" s="63">
        <f>COUNTIF(Acompanhamento!$E$5:$E$2030,A56)</f>
        <v>0</v>
      </c>
    </row>
    <row r="57" spans="1:8" ht="15.75" customHeight="1">
      <c r="A57" s="68"/>
      <c r="B57" s="67"/>
      <c r="C57" s="62"/>
      <c r="D57" s="62">
        <f>IF(C57="Simples",Gráficos!B$22,IF(C57="Médio",Gráficos!B$23,IF(C57="Complexo",Gráficos!B$24,0)))</f>
        <v>0</v>
      </c>
      <c r="E57" s="62"/>
      <c r="F57" s="62">
        <f>IF(E57="Simples",Gráficos!B$28,IF(E57="Médio",Gráficos!B$29,IF(E57="Complexo",Gráficos!B$30,0)))</f>
        <v>0</v>
      </c>
      <c r="G57" s="62">
        <f t="shared" si="1"/>
        <v>0</v>
      </c>
      <c r="H57" s="63">
        <f>COUNTIF(Acompanhamento!$E$5:$E$2030,A57)</f>
        <v>0</v>
      </c>
    </row>
    <row r="58" spans="1:8" ht="15.75" customHeight="1">
      <c r="A58" s="68"/>
      <c r="B58" s="67"/>
      <c r="C58" s="62"/>
      <c r="D58" s="62">
        <f>IF(C58="Simples",Gráficos!B$22,IF(C58="Médio",Gráficos!B$23,IF(C58="Complexo",Gráficos!B$24,0)))</f>
        <v>0</v>
      </c>
      <c r="E58" s="62"/>
      <c r="F58" s="62">
        <f>IF(E58="Simples",Gráficos!B$28,IF(E58="Médio",Gráficos!B$29,IF(E58="Complexo",Gráficos!B$30,0)))</f>
        <v>0</v>
      </c>
      <c r="G58" s="62">
        <f t="shared" si="1"/>
        <v>0</v>
      </c>
      <c r="H58" s="63">
        <f>COUNTIF(Acompanhamento!$E$5:$E$2030,A58)</f>
        <v>0</v>
      </c>
    </row>
    <row r="59" spans="1:8" ht="15.75" customHeight="1">
      <c r="A59" s="68"/>
      <c r="B59" s="67"/>
      <c r="C59" s="62"/>
      <c r="D59" s="62">
        <f>IF(C59="Simples",Gráficos!B$22,IF(C59="Médio",Gráficos!B$23,IF(C59="Complexo",Gráficos!B$24,0)))</f>
        <v>0</v>
      </c>
      <c r="E59" s="62"/>
      <c r="F59" s="62">
        <f>IF(E59="Simples",Gráficos!B$28,IF(E59="Médio",Gráficos!B$29,IF(E59="Complexo",Gráficos!B$30,0)))</f>
        <v>0</v>
      </c>
      <c r="G59" s="62">
        <f t="shared" si="1"/>
        <v>0</v>
      </c>
      <c r="H59" s="63">
        <f>COUNTIF(Acompanhamento!$E$5:$E$2030,A59)</f>
        <v>0</v>
      </c>
    </row>
    <row r="60" spans="1:8" ht="15.75" customHeight="1">
      <c r="A60" s="68"/>
      <c r="B60" s="67"/>
      <c r="C60" s="62"/>
      <c r="D60" s="62">
        <f>IF(C60="Simples",Gráficos!B$22,IF(C60="Médio",Gráficos!B$23,IF(C60="Complexo",Gráficos!B$24,0)))</f>
        <v>0</v>
      </c>
      <c r="E60" s="62"/>
      <c r="F60" s="62">
        <f>IF(E60="Simples",Gráficos!B$28,IF(E60="Médio",Gráficos!B$29,IF(E60="Complexo",Gráficos!B$30,0)))</f>
        <v>0</v>
      </c>
      <c r="G60" s="62">
        <f t="shared" si="1"/>
        <v>0</v>
      </c>
      <c r="H60" s="63">
        <f>COUNTIF(Acompanhamento!$E$5:$E$2030,A60)</f>
        <v>0</v>
      </c>
    </row>
    <row r="61" spans="1:8" ht="15.75" customHeight="1">
      <c r="A61" s="68"/>
      <c r="B61" s="67"/>
      <c r="C61" s="62"/>
      <c r="D61" s="62">
        <f>IF(C61="Simples",Gráficos!B$22,IF(C61="Médio",Gráficos!B$23,IF(C61="Complexo",Gráficos!B$24,0)))</f>
        <v>0</v>
      </c>
      <c r="E61" s="62"/>
      <c r="F61" s="62">
        <f>IF(E61="Simples",Gráficos!B$28,IF(E61="Médio",Gráficos!B$29,IF(E61="Complexo",Gráficos!B$30,0)))</f>
        <v>0</v>
      </c>
      <c r="G61" s="62">
        <f t="shared" si="1"/>
        <v>0</v>
      </c>
      <c r="H61" s="63">
        <f>COUNTIF(Acompanhamento!$E$5:$E$2030,A61)</f>
        <v>0</v>
      </c>
    </row>
    <row r="62" spans="1:8" ht="15.75" customHeight="1">
      <c r="A62" s="68"/>
      <c r="B62" s="67"/>
      <c r="C62" s="62"/>
      <c r="D62" s="62">
        <f>IF(C62="Simples",Gráficos!B$22,IF(C62="Médio",Gráficos!B$23,IF(C62="Complexo",Gráficos!B$24,0)))</f>
        <v>0</v>
      </c>
      <c r="E62" s="62"/>
      <c r="F62" s="62">
        <f>IF(E62="Simples",Gráficos!B$28,IF(E62="Médio",Gráficos!B$29,IF(E62="Complexo",Gráficos!B$30,0)))</f>
        <v>0</v>
      </c>
      <c r="G62" s="62">
        <f t="shared" si="1"/>
        <v>0</v>
      </c>
      <c r="H62" s="63">
        <f>COUNTIF(Acompanhamento!$E$5:$E$2030,A62)</f>
        <v>0</v>
      </c>
    </row>
    <row r="63" spans="1:8" ht="15.75" customHeight="1">
      <c r="A63" s="68"/>
      <c r="B63" s="67"/>
      <c r="C63" s="62"/>
      <c r="D63" s="62">
        <f>IF(C63="Simples",Gráficos!B$22,IF(C63="Médio",Gráficos!B$23,IF(C63="Complexo",Gráficos!B$24,0)))</f>
        <v>0</v>
      </c>
      <c r="E63" s="62"/>
      <c r="F63" s="62">
        <f>IF(E63="Simples",Gráficos!B$28,IF(E63="Médio",Gráficos!B$29,IF(E63="Complexo",Gráficos!B$30,0)))</f>
        <v>0</v>
      </c>
      <c r="G63" s="62">
        <f t="shared" si="1"/>
        <v>0</v>
      </c>
      <c r="H63" s="63">
        <f>COUNTIF(Acompanhamento!$E$5:$E$2030,A63)</f>
        <v>0</v>
      </c>
    </row>
    <row r="64" spans="1:8" ht="15.75" customHeight="1">
      <c r="A64" s="68"/>
      <c r="B64" s="67"/>
      <c r="C64" s="62"/>
      <c r="D64" s="62">
        <f>IF(C64="Simples",Gráficos!B$22,IF(C64="Médio",Gráficos!B$23,IF(C64="Complexo",Gráficos!B$24,0)))</f>
        <v>0</v>
      </c>
      <c r="E64" s="62"/>
      <c r="F64" s="62">
        <f>IF(E64="Simples",Gráficos!B$28,IF(E64="Médio",Gráficos!B$29,IF(E64="Complexo",Gráficos!B$30,0)))</f>
        <v>0</v>
      </c>
      <c r="G64" s="62">
        <f t="shared" si="1"/>
        <v>0</v>
      </c>
      <c r="H64" s="63">
        <f>COUNTIF(Acompanhamento!$E$5:$E$2030,A64)</f>
        <v>0</v>
      </c>
    </row>
    <row r="65" spans="1:8" ht="15.75" customHeight="1">
      <c r="A65" s="68"/>
      <c r="B65" s="67"/>
      <c r="C65" s="62"/>
      <c r="D65" s="62">
        <f>IF(C65="Simples",Gráficos!B$22,IF(C65="Médio",Gráficos!B$23,IF(C65="Complexo",Gráficos!B$24,0)))</f>
        <v>0</v>
      </c>
      <c r="E65" s="62"/>
      <c r="F65" s="62">
        <f>IF(E65="Simples",Gráficos!B$28,IF(E65="Médio",Gráficos!B$29,IF(E65="Complexo",Gráficos!B$30,0)))</f>
        <v>0</v>
      </c>
      <c r="G65" s="62">
        <f t="shared" si="1"/>
        <v>0</v>
      </c>
      <c r="H65" s="63">
        <f>COUNTIF(Acompanhamento!$E$5:$E$2030,A65)</f>
        <v>0</v>
      </c>
    </row>
    <row r="66" spans="1:8" ht="15.75" customHeight="1">
      <c r="A66" s="68"/>
      <c r="B66" s="68"/>
      <c r="C66" s="62"/>
      <c r="D66" s="62">
        <f>IF(C66="Simples",Gráficos!B$22,IF(C66="Médio",Gráficos!B$23,IF(C66="Complexo",Gráficos!B$24,0)))</f>
        <v>0</v>
      </c>
      <c r="E66" s="62"/>
      <c r="F66" s="62">
        <f>IF(E66="Simples",Gráficos!B$28,IF(E66="Médio",Gráficos!B$29,IF(E66="Complexo",Gráficos!B$30,0)))</f>
        <v>0</v>
      </c>
      <c r="G66" s="62">
        <f t="shared" si="1"/>
        <v>0</v>
      </c>
      <c r="H66" s="63">
        <f>COUNTIF(Acompanhamento!$E$5:$E$2030,A66)</f>
        <v>0</v>
      </c>
    </row>
    <row r="67" spans="1:8" ht="15.75" customHeight="1">
      <c r="A67" s="68"/>
      <c r="B67" s="68"/>
      <c r="C67" s="62"/>
      <c r="D67" s="62">
        <f>IF(C67="Simples",Gráficos!B$22,IF(C67="Médio",Gráficos!B$23,IF(C67="Complexo",Gráficos!B$24,0)))</f>
        <v>0</v>
      </c>
      <c r="E67" s="62"/>
      <c r="F67" s="62">
        <f>IF(E67="Simples",Gráficos!B$28,IF(E67="Médio",Gráficos!B$29,IF(E67="Complexo",Gráficos!B$30,0)))</f>
        <v>0</v>
      </c>
      <c r="G67" s="62">
        <f t="shared" si="1"/>
        <v>0</v>
      </c>
      <c r="H67" s="63">
        <f>COUNTIF(Acompanhamento!$E$5:$E$2030,A67)</f>
        <v>0</v>
      </c>
    </row>
    <row r="68" spans="1:8" ht="15.75" customHeight="1">
      <c r="A68" s="68"/>
      <c r="B68" s="68"/>
      <c r="C68" s="62"/>
      <c r="D68" s="62">
        <f>IF(C68="Simples",Gráficos!B$22,IF(C68="Médio",Gráficos!B$23,IF(C68="Complexo",Gráficos!B$24,0)))</f>
        <v>0</v>
      </c>
      <c r="E68" s="62"/>
      <c r="F68" s="62">
        <f>IF(E68="Simples",Gráficos!B$28,IF(E68="Médio",Gráficos!B$29,IF(E68="Complexo",Gráficos!B$30,0)))</f>
        <v>0</v>
      </c>
      <c r="G68" s="62">
        <f t="shared" si="1"/>
        <v>0</v>
      </c>
      <c r="H68" s="63">
        <f>COUNTIF(Acompanhamento!$E$5:$E$2030,A68)</f>
        <v>0</v>
      </c>
    </row>
    <row r="69" spans="1:8" ht="15.75" customHeight="1">
      <c r="A69" s="68"/>
      <c r="B69" s="68"/>
      <c r="C69" s="62"/>
      <c r="D69" s="62">
        <f>IF(C69="Simples",Gráficos!B$22,IF(C69="Médio",Gráficos!B$23,IF(C69="Complexo",Gráficos!B$24,0)))</f>
        <v>0</v>
      </c>
      <c r="E69" s="62"/>
      <c r="F69" s="62">
        <f>IF(E69="Simples",Gráficos!B$28,IF(E69="Médio",Gráficos!B$29,IF(E69="Complexo",Gráficos!B$30,0)))</f>
        <v>0</v>
      </c>
      <c r="G69" s="62">
        <f t="shared" si="1"/>
        <v>0</v>
      </c>
      <c r="H69" s="63">
        <f>COUNTIF(Acompanhamento!$E$5:$E$2030,A69)</f>
        <v>0</v>
      </c>
    </row>
    <row r="70" spans="1:8" ht="15.75" customHeight="1">
      <c r="A70" s="68"/>
      <c r="B70" s="68"/>
      <c r="C70" s="62"/>
      <c r="D70" s="62">
        <f>IF(C70="Simples",Gráficos!B$22,IF(C70="Médio",Gráficos!B$23,IF(C70="Complexo",Gráficos!B$24,0)))</f>
        <v>0</v>
      </c>
      <c r="E70" s="62"/>
      <c r="F70" s="62">
        <f>IF(E70="Simples",Gráficos!B$28,IF(E70="Médio",Gráficos!B$29,IF(E70="Complexo",Gráficos!B$30,0)))</f>
        <v>0</v>
      </c>
      <c r="G70" s="62">
        <f t="shared" si="1"/>
        <v>0</v>
      </c>
      <c r="H70" s="63">
        <f>COUNTIF(Acompanhamento!$E$5:$E$2030,A70)</f>
        <v>0</v>
      </c>
    </row>
    <row r="71" spans="1:8" ht="15.75" customHeight="1">
      <c r="A71" s="68"/>
      <c r="B71" s="68"/>
      <c r="C71" s="62"/>
      <c r="D71" s="62">
        <f>IF(C71="Simples",Gráficos!B$22,IF(C71="Médio",Gráficos!B$23,IF(C71="Complexo",Gráficos!B$24,0)))</f>
        <v>0</v>
      </c>
      <c r="E71" s="62"/>
      <c r="F71" s="62">
        <f>IF(E71="Simples",Gráficos!B$28,IF(E71="Médio",Gráficos!B$29,IF(E71="Complexo",Gráficos!B$30,0)))</f>
        <v>0</v>
      </c>
      <c r="G71" s="62">
        <f t="shared" si="1"/>
        <v>0</v>
      </c>
      <c r="H71" s="63">
        <f>COUNTIF(Acompanhamento!$E$5:$E$2030,A71)</f>
        <v>0</v>
      </c>
    </row>
    <row r="72" spans="1:8" ht="15.75" customHeight="1">
      <c r="A72" s="68"/>
      <c r="B72" s="68"/>
      <c r="C72" s="62"/>
      <c r="D72" s="62">
        <f>IF(C72="Simples",Gráficos!B$22,IF(C72="Médio",Gráficos!B$23,IF(C72="Complexo",Gráficos!B$24,0)))</f>
        <v>0</v>
      </c>
      <c r="E72" s="62"/>
      <c r="F72" s="62">
        <f>IF(E72="Simples",Gráficos!B$28,IF(E72="Médio",Gráficos!B$29,IF(E72="Complexo",Gráficos!B$30,0)))</f>
        <v>0</v>
      </c>
      <c r="G72" s="62">
        <f t="shared" si="1"/>
        <v>0</v>
      </c>
      <c r="H72" s="63">
        <f>COUNTIF(Acompanhamento!$E$5:$E$2030,A72)</f>
        <v>0</v>
      </c>
    </row>
    <row r="73" spans="1:8" ht="15.75" customHeight="1">
      <c r="A73" s="68"/>
      <c r="B73" s="68"/>
      <c r="C73" s="62"/>
      <c r="D73" s="62">
        <f>IF(C73="Simples",Gráficos!B$22,IF(C73="Médio",Gráficos!B$23,IF(C73="Complexo",Gráficos!B$24,0)))</f>
        <v>0</v>
      </c>
      <c r="E73" s="62"/>
      <c r="F73" s="62">
        <f>IF(E73="Simples",Gráficos!B$28,IF(E73="Médio",Gráficos!B$29,IF(E73="Complexo",Gráficos!B$30,0)))</f>
        <v>0</v>
      </c>
      <c r="G73" s="62">
        <f t="shared" si="1"/>
        <v>0</v>
      </c>
      <c r="H73" s="63">
        <f>COUNTIF(Acompanhamento!$E$5:$E$2030,A73)</f>
        <v>0</v>
      </c>
    </row>
    <row r="74" spans="1:8" ht="15.75" customHeight="1">
      <c r="A74" s="68"/>
      <c r="B74" s="68"/>
      <c r="C74" s="62"/>
      <c r="D74" s="62">
        <f>IF(C74="Simples",Gráficos!B$22,IF(C74="Médio",Gráficos!B$23,IF(C74="Complexo",Gráficos!B$24,0)))</f>
        <v>0</v>
      </c>
      <c r="E74" s="62"/>
      <c r="F74" s="62">
        <f>IF(E74="Simples",Gráficos!B$28,IF(E74="Médio",Gráficos!B$29,IF(E74="Complexo",Gráficos!B$30,0)))</f>
        <v>0</v>
      </c>
      <c r="G74" s="62">
        <f t="shared" si="1"/>
        <v>0</v>
      </c>
      <c r="H74" s="63">
        <f>COUNTIF(Acompanhamento!$E$5:$E$2030,A74)</f>
        <v>0</v>
      </c>
    </row>
    <row r="75" spans="1:8" ht="15.75" customHeight="1">
      <c r="A75" s="68"/>
      <c r="B75" s="68"/>
      <c r="C75" s="62"/>
      <c r="D75" s="62">
        <f>IF(C75="Simples",Gráficos!B$22,IF(C75="Médio",Gráficos!B$23,IF(C75="Complexo",Gráficos!B$24,0)))</f>
        <v>0</v>
      </c>
      <c r="E75" s="62"/>
      <c r="F75" s="62">
        <f>IF(E75="Simples",Gráficos!B$28,IF(E75="Médio",Gráficos!B$29,IF(E75="Complexo",Gráficos!B$30,0)))</f>
        <v>0</v>
      </c>
      <c r="G75" s="62">
        <f t="shared" si="1"/>
        <v>0</v>
      </c>
      <c r="H75" s="63">
        <f>COUNTIF(Acompanhamento!$E$5:$E$2030,A75)</f>
        <v>0</v>
      </c>
    </row>
    <row r="76" spans="1:8" ht="15.75" customHeight="1">
      <c r="A76" s="68"/>
      <c r="B76" s="68"/>
      <c r="C76" s="62"/>
      <c r="D76" s="62">
        <f>IF(C76="Simples",Gráficos!B$22,IF(C76="Médio",Gráficos!B$23,IF(C76="Complexo",Gráficos!B$24,0)))</f>
        <v>0</v>
      </c>
      <c r="E76" s="62"/>
      <c r="F76" s="62">
        <f>IF(E76="Simples",Gráficos!B$28,IF(E76="Médio",Gráficos!B$29,IF(E76="Complexo",Gráficos!B$30,0)))</f>
        <v>0</v>
      </c>
      <c r="G76" s="62">
        <f t="shared" si="1"/>
        <v>0</v>
      </c>
      <c r="H76" s="63">
        <f>COUNTIF(Acompanhamento!$E$5:$E$2030,A76)</f>
        <v>0</v>
      </c>
    </row>
    <row r="77" spans="1:8" ht="15.75" customHeight="1">
      <c r="A77" s="68"/>
      <c r="B77" s="68"/>
      <c r="C77" s="62"/>
      <c r="D77" s="62">
        <f>IF(C77="Simples",Gráficos!B$22,IF(C77="Médio",Gráficos!B$23,IF(C77="Complexo",Gráficos!B$24,0)))</f>
        <v>0</v>
      </c>
      <c r="E77" s="62"/>
      <c r="F77" s="62">
        <f>IF(E77="Simples",Gráficos!B$28,IF(E77="Médio",Gráficos!B$29,IF(E77="Complexo",Gráficos!B$30,0)))</f>
        <v>0</v>
      </c>
      <c r="G77" s="62">
        <f t="shared" si="1"/>
        <v>0</v>
      </c>
      <c r="H77" s="63">
        <f>COUNTIF(Acompanhamento!$E$5:$E$2030,A77)</f>
        <v>0</v>
      </c>
    </row>
    <row r="78" spans="1:8" ht="15.75" customHeight="1">
      <c r="A78" s="68"/>
      <c r="B78" s="68"/>
      <c r="C78" s="62"/>
      <c r="D78" s="62">
        <f>IF(C78="Simples",Gráficos!B$22,IF(C78="Médio",Gráficos!B$23,IF(C78="Complexo",Gráficos!B$24,0)))</f>
        <v>0</v>
      </c>
      <c r="E78" s="62"/>
      <c r="F78" s="62">
        <f>IF(E78="Simples",Gráficos!B$28,IF(E78="Médio",Gráficos!B$29,IF(E78="Complexo",Gráficos!B$30,0)))</f>
        <v>0</v>
      </c>
      <c r="G78" s="62">
        <f t="shared" si="1"/>
        <v>0</v>
      </c>
      <c r="H78" s="63">
        <f>COUNTIF(Acompanhamento!$E$5:$E$2030,A78)</f>
        <v>0</v>
      </c>
    </row>
    <row r="79" spans="1:8" ht="15.75" customHeight="1">
      <c r="A79" s="68"/>
      <c r="B79" s="68"/>
      <c r="C79" s="62"/>
      <c r="D79" s="62">
        <f>IF(C79="Simples",Gráficos!B$22,IF(C79="Médio",Gráficos!B$23,IF(C79="Complexo",Gráficos!B$24,0)))</f>
        <v>0</v>
      </c>
      <c r="E79" s="62"/>
      <c r="F79" s="62">
        <f>IF(E79="Simples",Gráficos!B$28,IF(E79="Médio",Gráficos!B$29,IF(E79="Complexo",Gráficos!B$30,0)))</f>
        <v>0</v>
      </c>
      <c r="G79" s="62">
        <f t="shared" si="1"/>
        <v>0</v>
      </c>
      <c r="H79" s="63">
        <f>COUNTIF(Acompanhamento!$E$5:$E$2030,A79)</f>
        <v>0</v>
      </c>
    </row>
    <row r="80" spans="1:8" ht="15.75" customHeight="1">
      <c r="A80" s="68"/>
      <c r="B80" s="68"/>
      <c r="C80" s="62"/>
      <c r="D80" s="62">
        <f>IF(C80="Simples",Gráficos!B$22,IF(C80="Médio",Gráficos!B$23,IF(C80="Complexo",Gráficos!B$24,0)))</f>
        <v>0</v>
      </c>
      <c r="E80" s="62"/>
      <c r="F80" s="62">
        <f>IF(E80="Simples",Gráficos!B$28,IF(E80="Médio",Gráficos!B$29,IF(E80="Complexo",Gráficos!B$30,0)))</f>
        <v>0</v>
      </c>
      <c r="G80" s="62">
        <f t="shared" si="1"/>
        <v>0</v>
      </c>
      <c r="H80" s="63">
        <f>COUNTIF(Acompanhamento!$E$5:$E$2030,A80)</f>
        <v>0</v>
      </c>
    </row>
    <row r="81" spans="1:8" ht="15.75" customHeight="1">
      <c r="A81" s="68"/>
      <c r="B81" s="68"/>
      <c r="C81" s="62"/>
      <c r="D81" s="62">
        <f>IF(C81="Simples",Gráficos!B$22,IF(C81="Médio",Gráficos!B$23,IF(C81="Complexo",Gráficos!B$24,0)))</f>
        <v>0</v>
      </c>
      <c r="E81" s="62"/>
      <c r="F81" s="62">
        <f>IF(E81="Simples",Gráficos!B$28,IF(E81="Médio",Gráficos!B$29,IF(E81="Complexo",Gráficos!B$30,0)))</f>
        <v>0</v>
      </c>
      <c r="G81" s="62">
        <f t="shared" si="1"/>
        <v>0</v>
      </c>
      <c r="H81" s="63">
        <f>COUNTIF(Acompanhamento!$E$5:$E$2030,A81)</f>
        <v>0</v>
      </c>
    </row>
    <row r="82" spans="1:8" ht="15.75" customHeight="1">
      <c r="A82" s="68"/>
      <c r="B82" s="68"/>
      <c r="C82" s="62"/>
      <c r="D82" s="62">
        <f>IF(C82="Simples",Gráficos!B$22,IF(C82="Médio",Gráficos!B$23,IF(C82="Complexo",Gráficos!B$24,0)))</f>
        <v>0</v>
      </c>
      <c r="E82" s="62"/>
      <c r="F82" s="62">
        <f>IF(E82="Simples",Gráficos!B$28,IF(E82="Médio",Gráficos!B$29,IF(E82="Complexo",Gráficos!B$30,0)))</f>
        <v>0</v>
      </c>
      <c r="G82" s="62">
        <f t="shared" si="1"/>
        <v>0</v>
      </c>
      <c r="H82" s="63">
        <f>COUNTIF(Acompanhamento!$E$5:$E$2030,A82)</f>
        <v>0</v>
      </c>
    </row>
    <row r="83" spans="1:8" ht="15.75" customHeight="1">
      <c r="A83" s="68"/>
      <c r="B83" s="68"/>
      <c r="C83" s="62"/>
      <c r="D83" s="62">
        <f>IF(C83="Simples",Gráficos!B$22,IF(C83="Médio",Gráficos!B$23,IF(C83="Complexo",Gráficos!B$24,0)))</f>
        <v>0</v>
      </c>
      <c r="E83" s="62"/>
      <c r="F83" s="62">
        <f>IF(E83="Simples",Gráficos!B$28,IF(E83="Médio",Gráficos!B$29,IF(E83="Complexo",Gráficos!B$30,0)))</f>
        <v>0</v>
      </c>
      <c r="G83" s="62">
        <f t="shared" si="1"/>
        <v>0</v>
      </c>
      <c r="H83" s="63">
        <f>COUNTIF(Acompanhamento!$E$5:$E$2030,A83)</f>
        <v>0</v>
      </c>
    </row>
    <row r="84" spans="1:8" ht="15.75" customHeight="1">
      <c r="A84" s="68"/>
      <c r="B84" s="68"/>
      <c r="C84" s="62"/>
      <c r="D84" s="62">
        <f>IF(C84="Simples",Gráficos!B$22,IF(C84="Médio",Gráficos!B$23,IF(C84="Complexo",Gráficos!B$24,0)))</f>
        <v>0</v>
      </c>
      <c r="E84" s="62"/>
      <c r="F84" s="62">
        <f>IF(E84="Simples",Gráficos!B$28,IF(E84="Médio",Gráficos!B$29,IF(E84="Complexo",Gráficos!B$30,0)))</f>
        <v>0</v>
      </c>
      <c r="G84" s="62">
        <f t="shared" si="1"/>
        <v>0</v>
      </c>
      <c r="H84" s="63">
        <f>COUNTIF(Acompanhamento!$E$5:$E$2030,A84)</f>
        <v>0</v>
      </c>
    </row>
    <row r="85" spans="1:8" ht="15.75" customHeight="1">
      <c r="A85" s="68"/>
      <c r="B85" s="68"/>
      <c r="C85" s="62"/>
      <c r="D85" s="62">
        <f>IF(C85="Simples",Gráficos!B$22,IF(C85="Médio",Gráficos!B$23,IF(C85="Complexo",Gráficos!B$24,0)))</f>
        <v>0</v>
      </c>
      <c r="E85" s="62"/>
      <c r="F85" s="62">
        <f>IF(E85="Simples",Gráficos!B$28,IF(E85="Médio",Gráficos!B$29,IF(E85="Complexo",Gráficos!B$30,0)))</f>
        <v>0</v>
      </c>
      <c r="G85" s="62">
        <f t="shared" si="1"/>
        <v>0</v>
      </c>
      <c r="H85" s="63">
        <f>COUNTIF(Acompanhamento!$E$5:$E$2030,A85)</f>
        <v>0</v>
      </c>
    </row>
    <row r="86" spans="1:8" ht="15.75" customHeight="1">
      <c r="A86" s="68"/>
      <c r="B86" s="68"/>
      <c r="C86" s="62"/>
      <c r="D86" s="62">
        <f>IF(C86="Simples",Gráficos!B$22,IF(C86="Médio",Gráficos!B$23,IF(C86="Complexo",Gráficos!B$24,0)))</f>
        <v>0</v>
      </c>
      <c r="E86" s="62"/>
      <c r="F86" s="62">
        <f>IF(E86="Simples",Gráficos!B$28,IF(E86="Médio",Gráficos!B$29,IF(E86="Complexo",Gráficos!B$30,0)))</f>
        <v>0</v>
      </c>
      <c r="G86" s="62">
        <f t="shared" si="1"/>
        <v>0</v>
      </c>
      <c r="H86" s="63">
        <f>COUNTIF(Acompanhamento!$E$5:$E$2030,A86)</f>
        <v>0</v>
      </c>
    </row>
    <row r="87" spans="1:8" ht="15.75" customHeight="1">
      <c r="A87" s="68"/>
      <c r="B87" s="68"/>
      <c r="C87" s="62"/>
      <c r="D87" s="62">
        <f>IF(C87="Simples",Gráficos!B$22,IF(C87="Médio",Gráficos!B$23,IF(C87="Complexo",Gráficos!B$24,0)))</f>
        <v>0</v>
      </c>
      <c r="E87" s="62"/>
      <c r="F87" s="62">
        <f>IF(E87="Simples",Gráficos!B$28,IF(E87="Médio",Gráficos!B$29,IF(E87="Complexo",Gráficos!B$30,0)))</f>
        <v>0</v>
      </c>
      <c r="G87" s="62">
        <f t="shared" si="1"/>
        <v>0</v>
      </c>
      <c r="H87" s="63">
        <f>COUNTIF(Acompanhamento!$E$5:$E$2030,A87)</f>
        <v>0</v>
      </c>
    </row>
    <row r="88" spans="1:8" ht="15.75" customHeight="1">
      <c r="A88" s="68"/>
      <c r="B88" s="68"/>
      <c r="C88" s="62"/>
      <c r="D88" s="62">
        <f>IF(C88="Simples",Gráficos!B$22,IF(C88="Médio",Gráficos!B$23,IF(C88="Complexo",Gráficos!B$24,0)))</f>
        <v>0</v>
      </c>
      <c r="E88" s="62"/>
      <c r="F88" s="62">
        <f>IF(E88="Simples",Gráficos!B$28,IF(E88="Médio",Gráficos!B$29,IF(E88="Complexo",Gráficos!B$30,0)))</f>
        <v>0</v>
      </c>
      <c r="G88" s="62">
        <f t="shared" si="1"/>
        <v>0</v>
      </c>
      <c r="H88" s="63">
        <f>COUNTIF(Acompanhamento!$E$5:$E$2030,A88)</f>
        <v>0</v>
      </c>
    </row>
    <row r="89" spans="1:8" ht="15.75" customHeight="1">
      <c r="A89" s="68"/>
      <c r="B89" s="68"/>
      <c r="C89" s="62"/>
      <c r="D89" s="62">
        <f>IF(C89="Simples",Gráficos!B$22,IF(C89="Médio",Gráficos!B$23,IF(C89="Complexo",Gráficos!B$24,0)))</f>
        <v>0</v>
      </c>
      <c r="E89" s="62"/>
      <c r="F89" s="62">
        <f>IF(E89="Simples",Gráficos!B$28,IF(E89="Médio",Gráficos!B$29,IF(E89="Complexo",Gráficos!B$30,0)))</f>
        <v>0</v>
      </c>
      <c r="G89" s="62">
        <f t="shared" si="1"/>
        <v>0</v>
      </c>
      <c r="H89" s="63">
        <f>COUNTIF(Acompanhamento!$E$5:$E$2030,A89)</f>
        <v>0</v>
      </c>
    </row>
    <row r="90" spans="1:8" ht="15.75" customHeight="1">
      <c r="A90" s="68"/>
      <c r="B90" s="68"/>
      <c r="C90" s="62"/>
      <c r="D90" s="62">
        <f>IF(C90="Simples",Gráficos!B$22,IF(C90="Médio",Gráficos!B$23,IF(C90="Complexo",Gráficos!B$24,0)))</f>
        <v>0</v>
      </c>
      <c r="E90" s="62"/>
      <c r="F90" s="62">
        <f>IF(E90="Simples",Gráficos!B$28,IF(E90="Médio",Gráficos!B$29,IF(E90="Complexo",Gráficos!B$30,0)))</f>
        <v>0</v>
      </c>
      <c r="G90" s="62">
        <f t="shared" si="1"/>
        <v>0</v>
      </c>
      <c r="H90" s="63">
        <f>COUNTIF(Acompanhamento!$E$5:$E$2030,A90)</f>
        <v>0</v>
      </c>
    </row>
    <row r="91" spans="1:8" ht="15.75" customHeight="1">
      <c r="A91" s="68"/>
      <c r="B91" s="68"/>
      <c r="C91" s="62"/>
      <c r="D91" s="62">
        <f>IF(C91="Simples",Gráficos!B$22,IF(C91="Médio",Gráficos!B$23,IF(C91="Complexo",Gráficos!B$24,0)))</f>
        <v>0</v>
      </c>
      <c r="E91" s="62"/>
      <c r="F91" s="62">
        <f>IF(E91="Simples",Gráficos!B$28,IF(E91="Médio",Gráficos!B$29,IF(E91="Complexo",Gráficos!B$30,0)))</f>
        <v>0</v>
      </c>
      <c r="G91" s="62">
        <f t="shared" si="1"/>
        <v>0</v>
      </c>
      <c r="H91" s="63">
        <f>COUNTIF(Acompanhamento!$E$5:$E$2030,A91)</f>
        <v>0</v>
      </c>
    </row>
    <row r="92" spans="1:8" ht="15.75" customHeight="1">
      <c r="A92" s="68"/>
      <c r="B92" s="68"/>
      <c r="C92" s="62"/>
      <c r="D92" s="62">
        <f>IF(C92="Simples",Gráficos!B$22,IF(C92="Médio",Gráficos!B$23,IF(C92="Complexo",Gráficos!B$24,0)))</f>
        <v>0</v>
      </c>
      <c r="E92" s="62"/>
      <c r="F92" s="62">
        <f>IF(E92="Simples",Gráficos!B$28,IF(E92="Médio",Gráficos!B$29,IF(E92="Complexo",Gráficos!B$30,0)))</f>
        <v>0</v>
      </c>
      <c r="G92" s="62">
        <f t="shared" si="1"/>
        <v>0</v>
      </c>
      <c r="H92" s="63">
        <f>COUNTIF(Acompanhamento!$E$5:$E$2030,A92)</f>
        <v>0</v>
      </c>
    </row>
    <row r="93" spans="1:8" ht="15.75" customHeight="1">
      <c r="A93" s="68"/>
      <c r="B93" s="68"/>
      <c r="C93" s="62"/>
      <c r="D93" s="62">
        <f>IF(C93="Simples",Gráficos!B$22,IF(C93="Médio",Gráficos!B$23,IF(C93="Complexo",Gráficos!B$24,0)))</f>
        <v>0</v>
      </c>
      <c r="E93" s="62"/>
      <c r="F93" s="62">
        <f>IF(E93="Simples",Gráficos!B$28,IF(E93="Médio",Gráficos!B$29,IF(E93="Complexo",Gráficos!B$30,0)))</f>
        <v>0</v>
      </c>
      <c r="G93" s="62">
        <f t="shared" si="1"/>
        <v>0</v>
      </c>
      <c r="H93" s="63">
        <f>COUNTIF(Acompanhamento!$E$5:$E$2030,A93)</f>
        <v>0</v>
      </c>
    </row>
    <row r="94" spans="1:8" ht="15.75" customHeight="1">
      <c r="A94" s="68"/>
      <c r="B94" s="68"/>
      <c r="C94" s="62"/>
      <c r="D94" s="62">
        <f>IF(C94="Simples",Gráficos!B$22,IF(C94="Médio",Gráficos!B$23,IF(C94="Complexo",Gráficos!B$24,0)))</f>
        <v>0</v>
      </c>
      <c r="E94" s="62"/>
      <c r="F94" s="62">
        <f>IF(E94="Simples",Gráficos!B$28,IF(E94="Médio",Gráficos!B$29,IF(E94="Complexo",Gráficos!B$30,0)))</f>
        <v>0</v>
      </c>
      <c r="G94" s="62">
        <f t="shared" si="1"/>
        <v>0</v>
      </c>
      <c r="H94" s="63">
        <f>COUNTIF(Acompanhamento!$E$5:$E$2030,A94)</f>
        <v>0</v>
      </c>
    </row>
    <row r="95" spans="1:8" ht="15.75" customHeight="1">
      <c r="A95" s="68"/>
      <c r="B95" s="68"/>
      <c r="C95" s="62"/>
      <c r="D95" s="62">
        <f>IF(C95="Simples",Gráficos!B$22,IF(C95="Médio",Gráficos!B$23,IF(C95="Complexo",Gráficos!B$24,0)))</f>
        <v>0</v>
      </c>
      <c r="E95" s="62"/>
      <c r="F95" s="62">
        <f>IF(E95="Simples",Gráficos!B$28,IF(E95="Médio",Gráficos!B$29,IF(E95="Complexo",Gráficos!B$30,0)))</f>
        <v>0</v>
      </c>
      <c r="G95" s="62">
        <f t="shared" si="1"/>
        <v>0</v>
      </c>
      <c r="H95" s="63">
        <f>COUNTIF(Acompanhamento!$E$5:$E$2030,A95)</f>
        <v>0</v>
      </c>
    </row>
    <row r="96" spans="1:8" ht="15.75" customHeight="1">
      <c r="A96" s="68"/>
      <c r="B96" s="68"/>
      <c r="C96" s="62"/>
      <c r="D96" s="62">
        <f>IF(C96="Simples",Gráficos!B$22,IF(C96="Médio",Gráficos!B$23,IF(C96="Complexo",Gráficos!B$24,0)))</f>
        <v>0</v>
      </c>
      <c r="E96" s="62"/>
      <c r="F96" s="62">
        <f>IF(E96="Simples",Gráficos!B$28,IF(E96="Médio",Gráficos!B$29,IF(E96="Complexo",Gráficos!B$30,0)))</f>
        <v>0</v>
      </c>
      <c r="G96" s="62">
        <f t="shared" si="1"/>
        <v>0</v>
      </c>
      <c r="H96" s="63">
        <f>COUNTIF(Acompanhamento!$E$5:$E$2030,A96)</f>
        <v>0</v>
      </c>
    </row>
    <row r="97" spans="1:8" ht="15.75" customHeight="1">
      <c r="A97" s="68"/>
      <c r="B97" s="68"/>
      <c r="C97" s="62"/>
      <c r="D97" s="62">
        <f>IF(C97="Simples",Gráficos!B$22,IF(C97="Médio",Gráficos!B$23,IF(C97="Complexo",Gráficos!B$24,0)))</f>
        <v>0</v>
      </c>
      <c r="E97" s="62"/>
      <c r="F97" s="62">
        <f>IF(E97="Simples",Gráficos!B$28,IF(E97="Médio",Gráficos!B$29,IF(E97="Complexo",Gráficos!B$30,0)))</f>
        <v>0</v>
      </c>
      <c r="G97" s="62">
        <f t="shared" si="1"/>
        <v>0</v>
      </c>
      <c r="H97" s="63">
        <f>COUNTIF(Acompanhamento!$E$5:$E$2030,A97)</f>
        <v>0</v>
      </c>
    </row>
    <row r="98" spans="1:8" ht="15.75" customHeight="1">
      <c r="A98" s="68"/>
      <c r="B98" s="68"/>
      <c r="C98" s="62"/>
      <c r="D98" s="62">
        <f>IF(C98="Simples",Gráficos!B$22,IF(C98="Médio",Gráficos!B$23,IF(C98="Complexo",Gráficos!B$24,0)))</f>
        <v>0</v>
      </c>
      <c r="E98" s="62"/>
      <c r="F98" s="62">
        <f>IF(E98="Simples",Gráficos!B$28,IF(E98="Médio",Gráficos!B$29,IF(E98="Complexo",Gráficos!B$30,0)))</f>
        <v>0</v>
      </c>
      <c r="G98" s="62">
        <f t="shared" si="1"/>
        <v>0</v>
      </c>
      <c r="H98" s="63">
        <f>COUNTIF(Acompanhamento!$E$5:$E$2030,A98)</f>
        <v>0</v>
      </c>
    </row>
    <row r="99" spans="1:8" ht="15.75" customHeight="1">
      <c r="A99" s="68"/>
      <c r="B99" s="68"/>
      <c r="C99" s="62"/>
      <c r="D99" s="62">
        <f>IF(C99="Simples",Gráficos!B$22,IF(C99="Médio",Gráficos!B$23,IF(C99="Complexo",Gráficos!B$24,0)))</f>
        <v>0</v>
      </c>
      <c r="E99" s="62"/>
      <c r="F99" s="62">
        <f>IF(E99="Simples",Gráficos!B$28,IF(E99="Médio",Gráficos!B$29,IF(E99="Complexo",Gráficos!B$30,0)))</f>
        <v>0</v>
      </c>
      <c r="G99" s="62">
        <f t="shared" si="1"/>
        <v>0</v>
      </c>
      <c r="H99" s="63">
        <f>COUNTIF(Acompanhamento!$E$5:$E$2030,A99)</f>
        <v>0</v>
      </c>
    </row>
    <row r="100" spans="1:8" ht="15.75" customHeight="1">
      <c r="A100" s="68"/>
      <c r="B100" s="68"/>
      <c r="C100" s="62"/>
      <c r="D100" s="62">
        <f>IF(C100="Simples",Gráficos!B$22,IF(C100="Médio",Gráficos!B$23,IF(C100="Complexo",Gráficos!B$24,0)))</f>
        <v>0</v>
      </c>
      <c r="E100" s="62"/>
      <c r="F100" s="62">
        <f>IF(E100="Simples",Gráficos!B$28,IF(E100="Médio",Gráficos!B$29,IF(E100="Complexo",Gráficos!B$30,0)))</f>
        <v>0</v>
      </c>
      <c r="G100" s="62">
        <f t="shared" si="1"/>
        <v>0</v>
      </c>
      <c r="H100" s="63">
        <f>COUNTIF(Acompanhamento!$E$5:$E$2030,A100)</f>
        <v>0</v>
      </c>
    </row>
    <row r="101" spans="1:8" ht="15.75" customHeight="1">
      <c r="A101" s="68"/>
      <c r="B101" s="68"/>
      <c r="C101" s="62"/>
      <c r="D101" s="62">
        <f>IF(C101="Simples",Gráficos!B$22,IF(C101="Médio",Gráficos!B$23,IF(C101="Complexo",Gráficos!B$24,0)))</f>
        <v>0</v>
      </c>
      <c r="E101" s="62"/>
      <c r="F101" s="62">
        <f>IF(E101="Simples",Gráficos!B$28,IF(E101="Médio",Gráficos!B$29,IF(E101="Complexo",Gráficos!B$30,0)))</f>
        <v>0</v>
      </c>
      <c r="G101" s="62">
        <f t="shared" si="1"/>
        <v>0</v>
      </c>
      <c r="H101" s="63">
        <f>COUNTIF(Acompanhamento!$E$5:$E$2030,A101)</f>
        <v>0</v>
      </c>
    </row>
    <row r="102" spans="1:8" ht="15.75" customHeight="1">
      <c r="A102" s="68"/>
      <c r="B102" s="68"/>
      <c r="C102" s="62"/>
      <c r="D102" s="62">
        <f>IF(C102="Simples",Gráficos!B$22,IF(C102="Médio",Gráficos!B$23,IF(C102="Complexo",Gráficos!B$24,0)))</f>
        <v>0</v>
      </c>
      <c r="E102" s="62"/>
      <c r="F102" s="62">
        <f>IF(E102="Simples",Gráficos!B$28,IF(E102="Médio",Gráficos!B$29,IF(E102="Complexo",Gráficos!B$30,0)))</f>
        <v>0</v>
      </c>
      <c r="G102" s="62">
        <f t="shared" si="1"/>
        <v>0</v>
      </c>
      <c r="H102" s="63">
        <f>COUNTIF(Acompanhamento!$E$5:$E$2030,A102)</f>
        <v>0</v>
      </c>
    </row>
    <row r="103" spans="1:8" ht="15.75" customHeight="1">
      <c r="A103" s="68"/>
      <c r="B103" s="68"/>
      <c r="C103" s="62"/>
      <c r="D103" s="62">
        <f>IF(C103="Simples",Gráficos!B$22,IF(C103="Médio",Gráficos!B$23,IF(C103="Complexo",Gráficos!B$24,0)))</f>
        <v>0</v>
      </c>
      <c r="E103" s="62"/>
      <c r="F103" s="62">
        <f>IF(E103="Simples",Gráficos!B$28,IF(E103="Médio",Gráficos!B$29,IF(E103="Complexo",Gráficos!B$30,0)))</f>
        <v>0</v>
      </c>
      <c r="G103" s="62">
        <f t="shared" si="1"/>
        <v>0</v>
      </c>
      <c r="H103" s="63">
        <f>COUNTIF(Acompanhamento!$E$5:$E$2030,A103)</f>
        <v>0</v>
      </c>
    </row>
    <row r="104" spans="1:8" ht="15.75" customHeight="1">
      <c r="A104" s="68"/>
      <c r="B104" s="68"/>
      <c r="C104" s="62"/>
      <c r="D104" s="62">
        <f>IF(C104="Simples",Gráficos!B$22,IF(C104="Médio",Gráficos!B$23,IF(C104="Complexo",Gráficos!B$24,0)))</f>
        <v>0</v>
      </c>
      <c r="E104" s="62"/>
      <c r="F104" s="62">
        <f>IF(E104="Simples",Gráficos!B$28,IF(E104="Médio",Gráficos!B$29,IF(E104="Complexo",Gráficos!B$30,0)))</f>
        <v>0</v>
      </c>
      <c r="G104" s="62">
        <f t="shared" si="1"/>
        <v>0</v>
      </c>
      <c r="H104" s="63">
        <f>COUNTIF(Acompanhamento!$E$5:$E$2030,A104)</f>
        <v>0</v>
      </c>
    </row>
    <row r="105" spans="1:8" ht="15.75" customHeight="1">
      <c r="A105" s="68"/>
      <c r="B105" s="68"/>
      <c r="C105" s="62"/>
      <c r="D105" s="62">
        <f>IF(C105="Simples",Gráficos!B$22,IF(C105="Médio",Gráficos!B$23,IF(C105="Complexo",Gráficos!B$24,0)))</f>
        <v>0</v>
      </c>
      <c r="E105" s="62"/>
      <c r="F105" s="62">
        <f>IF(E105="Simples",Gráficos!B$28,IF(E105="Médio",Gráficos!B$29,IF(E105="Complexo",Gráficos!B$30,0)))</f>
        <v>0</v>
      </c>
      <c r="G105" s="62">
        <f t="shared" si="1"/>
        <v>0</v>
      </c>
      <c r="H105" s="63">
        <f>COUNTIF(Acompanhamento!$E$5:$E$2030,A105)</f>
        <v>0</v>
      </c>
    </row>
    <row r="106" spans="1:8" ht="15.75" customHeight="1">
      <c r="A106" s="68"/>
      <c r="B106" s="68"/>
      <c r="C106" s="62"/>
      <c r="D106" s="62">
        <f>IF(C106="Simples",Gráficos!B$22,IF(C106="Médio",Gráficos!B$23,IF(C106="Complexo",Gráficos!B$24,0)))</f>
        <v>0</v>
      </c>
      <c r="E106" s="62"/>
      <c r="F106" s="62">
        <f>IF(E106="Simples",Gráficos!B$28,IF(E106="Médio",Gráficos!B$29,IF(E106="Complexo",Gráficos!B$30,0)))</f>
        <v>0</v>
      </c>
      <c r="G106" s="62">
        <f t="shared" si="1"/>
        <v>0</v>
      </c>
      <c r="H106" s="63">
        <f>COUNTIF(Acompanhamento!$E$5:$E$2030,A106)</f>
        <v>0</v>
      </c>
    </row>
    <row r="107" spans="1:8" ht="15.75" customHeight="1">
      <c r="A107" s="68"/>
      <c r="B107" s="68"/>
      <c r="C107" s="62"/>
      <c r="D107" s="62">
        <f>IF(C107="Simples",Gráficos!B$22,IF(C107="Médio",Gráficos!B$23,IF(C107="Complexo",Gráficos!B$24,0)))</f>
        <v>0</v>
      </c>
      <c r="E107" s="62"/>
      <c r="F107" s="62">
        <f>IF(E107="Simples",Gráficos!B$28,IF(E107="Médio",Gráficos!B$29,IF(E107="Complexo",Gráficos!B$30,0)))</f>
        <v>0</v>
      </c>
      <c r="G107" s="62">
        <f t="shared" si="1"/>
        <v>0</v>
      </c>
      <c r="H107" s="63">
        <f>COUNTIF(Acompanhamento!$E$5:$E$2030,A107)</f>
        <v>0</v>
      </c>
    </row>
    <row r="108" spans="1:8" ht="15.75" customHeight="1">
      <c r="A108" s="68"/>
      <c r="B108" s="68"/>
      <c r="C108" s="62"/>
      <c r="D108" s="62">
        <f>IF(C108="Simples",Gráficos!B$22,IF(C108="Médio",Gráficos!B$23,IF(C108="Complexo",Gráficos!B$24,0)))</f>
        <v>0</v>
      </c>
      <c r="E108" s="62"/>
      <c r="F108" s="62">
        <f>IF(E108="Simples",Gráficos!B$28,IF(E108="Médio",Gráficos!B$29,IF(E108="Complexo",Gráficos!B$30,0)))</f>
        <v>0</v>
      </c>
      <c r="G108" s="62">
        <f t="shared" si="1"/>
        <v>0</v>
      </c>
      <c r="H108" s="63">
        <f>COUNTIF(Acompanhamento!$E$5:$E$2030,A108)</f>
        <v>0</v>
      </c>
    </row>
    <row r="109" spans="1:8" ht="15.75" customHeight="1">
      <c r="A109" s="68"/>
      <c r="B109" s="68"/>
      <c r="C109" s="62"/>
      <c r="D109" s="62">
        <f>IF(C109="Simples",Gráficos!B$22,IF(C109="Médio",Gráficos!B$23,IF(C109="Complexo",Gráficos!B$24,0)))</f>
        <v>0</v>
      </c>
      <c r="E109" s="62"/>
      <c r="F109" s="62">
        <f>IF(E109="Simples",Gráficos!B$28,IF(E109="Médio",Gráficos!B$29,IF(E109="Complexo",Gráficos!B$30,0)))</f>
        <v>0</v>
      </c>
      <c r="G109" s="62">
        <f t="shared" si="1"/>
        <v>0</v>
      </c>
      <c r="H109" s="63">
        <f>COUNTIF(Acompanhamento!$E$5:$E$2030,A109)</f>
        <v>0</v>
      </c>
    </row>
    <row r="110" spans="1:8" ht="15.75" customHeight="1">
      <c r="A110" s="68"/>
      <c r="B110" s="68"/>
      <c r="C110" s="62"/>
      <c r="D110" s="62">
        <f>IF(C110="Simples",Gráficos!B$22,IF(C110="Médio",Gráficos!B$23,IF(C110="Complexo",Gráficos!B$24,0)))</f>
        <v>0</v>
      </c>
      <c r="E110" s="62"/>
      <c r="F110" s="62">
        <f>IF(E110="Simples",Gráficos!B$28,IF(E110="Médio",Gráficos!B$29,IF(E110="Complexo",Gráficos!B$30,0)))</f>
        <v>0</v>
      </c>
      <c r="G110" s="62">
        <f t="shared" si="1"/>
        <v>0</v>
      </c>
      <c r="H110" s="63">
        <f>COUNTIF(Acompanhamento!$E$5:$E$2030,A110)</f>
        <v>0</v>
      </c>
    </row>
    <row r="111" spans="1:8" ht="15.75" customHeight="1">
      <c r="A111" s="68"/>
      <c r="B111" s="68"/>
      <c r="C111" s="62"/>
      <c r="D111" s="62">
        <f>IF(C111="Simples",Gráficos!B$22,IF(C111="Médio",Gráficos!B$23,IF(C111="Complexo",Gráficos!B$24,0)))</f>
        <v>0</v>
      </c>
      <c r="E111" s="62"/>
      <c r="F111" s="62">
        <f>IF(E111="Simples",Gráficos!B$28,IF(E111="Médio",Gráficos!B$29,IF(E111="Complexo",Gráficos!B$30,0)))</f>
        <v>0</v>
      </c>
      <c r="G111" s="62">
        <f t="shared" si="1"/>
        <v>0</v>
      </c>
      <c r="H111" s="63">
        <f>COUNTIF(Acompanhamento!$E$5:$E$2030,A111)</f>
        <v>0</v>
      </c>
    </row>
    <row r="112" spans="1:8" ht="15.75" customHeight="1">
      <c r="A112" s="68"/>
      <c r="B112" s="68"/>
      <c r="C112" s="62"/>
      <c r="D112" s="62">
        <f>IF(C112="Simples",Gráficos!B$22,IF(C112="Médio",Gráficos!B$23,IF(C112="Complexo",Gráficos!B$24,0)))</f>
        <v>0</v>
      </c>
      <c r="E112" s="62"/>
      <c r="F112" s="62">
        <f>IF(E112="Simples",Gráficos!B$28,IF(E112="Médio",Gráficos!B$29,IF(E112="Complexo",Gráficos!B$30,0)))</f>
        <v>0</v>
      </c>
      <c r="G112" s="62">
        <f t="shared" si="1"/>
        <v>0</v>
      </c>
      <c r="H112" s="63">
        <f>COUNTIF(Acompanhamento!$E$5:$E$2030,A112)</f>
        <v>0</v>
      </c>
    </row>
    <row r="113" spans="1:8" ht="15.75" customHeight="1">
      <c r="A113" s="68"/>
      <c r="B113" s="68"/>
      <c r="C113" s="62"/>
      <c r="D113" s="62">
        <f>IF(C113="Simples",Gráficos!B$22,IF(C113="Médio",Gráficos!B$23,IF(C113="Complexo",Gráficos!B$24,0)))</f>
        <v>0</v>
      </c>
      <c r="E113" s="62"/>
      <c r="F113" s="62">
        <f>IF(E113="Simples",Gráficos!B$28,IF(E113="Médio",Gráficos!B$29,IF(E113="Complexo",Gráficos!B$30,0)))</f>
        <v>0</v>
      </c>
      <c r="G113" s="62">
        <f t="shared" si="1"/>
        <v>0</v>
      </c>
      <c r="H113" s="63">
        <f>COUNTIF(Acompanhamento!$E$5:$E$2030,A113)</f>
        <v>0</v>
      </c>
    </row>
    <row r="114" spans="1:8" ht="15.75" customHeight="1">
      <c r="A114" s="68"/>
      <c r="B114" s="68"/>
      <c r="C114" s="62"/>
      <c r="D114" s="62">
        <f>IF(C114="Simples",Gráficos!B$22,IF(C114="Médio",Gráficos!B$23,IF(C114="Complexo",Gráficos!B$24,0)))</f>
        <v>0</v>
      </c>
      <c r="E114" s="62"/>
      <c r="F114" s="62">
        <f>IF(E114="Simples",Gráficos!B$28,IF(E114="Médio",Gráficos!B$29,IF(E114="Complexo",Gráficos!B$30,0)))</f>
        <v>0</v>
      </c>
      <c r="G114" s="62">
        <f t="shared" si="1"/>
        <v>0</v>
      </c>
      <c r="H114" s="63">
        <f>COUNTIF(Acompanhamento!$E$5:$E$2030,A114)</f>
        <v>0</v>
      </c>
    </row>
    <row r="115" spans="1:8" ht="15.75" customHeight="1">
      <c r="A115" s="68"/>
      <c r="B115" s="68"/>
      <c r="C115" s="62"/>
      <c r="D115" s="62">
        <f>IF(C115="Simples",Gráficos!B$22,IF(C115="Médio",Gráficos!B$23,IF(C115="Complexo",Gráficos!B$24,0)))</f>
        <v>0</v>
      </c>
      <c r="E115" s="62"/>
      <c r="F115" s="62">
        <f>IF(E115="Simples",Gráficos!B$28,IF(E115="Médio",Gráficos!B$29,IF(E115="Complexo",Gráficos!B$30,0)))</f>
        <v>0</v>
      </c>
      <c r="G115" s="62">
        <f t="shared" si="1"/>
        <v>0</v>
      </c>
      <c r="H115" s="63">
        <f>COUNTIF(Acompanhamento!$E$5:$E$2030,A115)</f>
        <v>0</v>
      </c>
    </row>
    <row r="116" spans="1:8" ht="15.75" customHeight="1">
      <c r="A116" s="68"/>
      <c r="B116" s="68"/>
      <c r="C116" s="62"/>
      <c r="D116" s="62">
        <f>IF(C116="Simples",Gráficos!B$22,IF(C116="Médio",Gráficos!B$23,IF(C116="Complexo",Gráficos!B$24,0)))</f>
        <v>0</v>
      </c>
      <c r="E116" s="62"/>
      <c r="F116" s="62">
        <f>IF(E116="Simples",Gráficos!B$28,IF(E116="Médio",Gráficos!B$29,IF(E116="Complexo",Gráficos!B$30,0)))</f>
        <v>0</v>
      </c>
      <c r="G116" s="62">
        <f t="shared" si="1"/>
        <v>0</v>
      </c>
      <c r="H116" s="63">
        <f>COUNTIF(Acompanhamento!$E$5:$E$2030,A116)</f>
        <v>0</v>
      </c>
    </row>
    <row r="117" spans="1:8" ht="15.75" customHeight="1">
      <c r="A117" s="68"/>
      <c r="B117" s="68"/>
      <c r="C117" s="62"/>
      <c r="D117" s="62">
        <f>IF(C117="Simples",Gráficos!B$22,IF(C117="Médio",Gráficos!B$23,IF(C117="Complexo",Gráficos!B$24,0)))</f>
        <v>0</v>
      </c>
      <c r="E117" s="62"/>
      <c r="F117" s="62">
        <f>IF(E117="Simples",Gráficos!B$28,IF(E117="Médio",Gráficos!B$29,IF(E117="Complexo",Gráficos!B$30,0)))</f>
        <v>0</v>
      </c>
      <c r="G117" s="62">
        <f t="shared" si="1"/>
        <v>0</v>
      </c>
      <c r="H117" s="63">
        <f>COUNTIF(Acompanhamento!$E$5:$E$2030,A117)</f>
        <v>0</v>
      </c>
    </row>
    <row r="118" spans="1:8" ht="15.75" customHeight="1">
      <c r="A118" s="68"/>
      <c r="B118" s="68"/>
      <c r="C118" s="62"/>
      <c r="D118" s="62">
        <f>IF(C118="Simples",Gráficos!B$22,IF(C118="Médio",Gráficos!B$23,IF(C118="Complexo",Gráficos!B$24,0)))</f>
        <v>0</v>
      </c>
      <c r="E118" s="62"/>
      <c r="F118" s="62">
        <f>IF(E118="Simples",Gráficos!B$28,IF(E118="Médio",Gráficos!B$29,IF(E118="Complexo",Gráficos!B$30,0)))</f>
        <v>0</v>
      </c>
      <c r="G118" s="62">
        <f t="shared" si="1"/>
        <v>0</v>
      </c>
      <c r="H118" s="63">
        <f>COUNTIF(Acompanhamento!$E$5:$E$2030,A118)</f>
        <v>0</v>
      </c>
    </row>
    <row r="119" spans="1:8" ht="15.75" customHeight="1">
      <c r="A119" s="68"/>
      <c r="B119" s="68"/>
      <c r="C119" s="62"/>
      <c r="D119" s="62">
        <f>IF(C119="Simples",Gráficos!B$22,IF(C119="Médio",Gráficos!B$23,IF(C119="Complexo",Gráficos!B$24,0)))</f>
        <v>0</v>
      </c>
      <c r="E119" s="62"/>
      <c r="F119" s="62">
        <f>IF(E119="Simples",Gráficos!B$28,IF(E119="Médio",Gráficos!B$29,IF(E119="Complexo",Gráficos!B$30,0)))</f>
        <v>0</v>
      </c>
      <c r="G119" s="62">
        <f t="shared" si="1"/>
        <v>0</v>
      </c>
      <c r="H119" s="63">
        <f>COUNTIF(Acompanhamento!$E$5:$E$2030,A119)</f>
        <v>0</v>
      </c>
    </row>
    <row r="120" spans="1:8" ht="15.75" customHeight="1">
      <c r="A120" s="68"/>
      <c r="B120" s="68"/>
      <c r="C120" s="62"/>
      <c r="D120" s="62">
        <f>IF(C120="Simples",Gráficos!B$22,IF(C120="Médio",Gráficos!B$23,IF(C120="Complexo",Gráficos!B$24,0)))</f>
        <v>0</v>
      </c>
      <c r="E120" s="62"/>
      <c r="F120" s="62">
        <f>IF(E120="Simples",Gráficos!B$28,IF(E120="Médio",Gráficos!B$29,IF(E120="Complexo",Gráficos!B$30,0)))</f>
        <v>0</v>
      </c>
      <c r="G120" s="62">
        <f t="shared" si="1"/>
        <v>0</v>
      </c>
      <c r="H120" s="63">
        <f>COUNTIF(Acompanhamento!$E$5:$E$2030,A120)</f>
        <v>0</v>
      </c>
    </row>
    <row r="121" spans="1:8" ht="15.75" customHeight="1">
      <c r="A121" s="68"/>
      <c r="B121" s="68"/>
      <c r="C121" s="62"/>
      <c r="D121" s="62">
        <f>IF(C121="Simples",Gráficos!B$22,IF(C121="Médio",Gráficos!B$23,IF(C121="Complexo",Gráficos!B$24,0)))</f>
        <v>0</v>
      </c>
      <c r="E121" s="62"/>
      <c r="F121" s="62">
        <f>IF(E121="Simples",Gráficos!B$28,IF(E121="Médio",Gráficos!B$29,IF(E121="Complexo",Gráficos!B$30,0)))</f>
        <v>0</v>
      </c>
      <c r="G121" s="62">
        <f t="shared" si="1"/>
        <v>0</v>
      </c>
      <c r="H121" s="63">
        <f>COUNTIF(Acompanhamento!$E$5:$E$2030,A121)</f>
        <v>0</v>
      </c>
    </row>
    <row r="122" spans="1:8" ht="15.75" customHeight="1">
      <c r="A122" s="68"/>
      <c r="B122" s="68"/>
      <c r="C122" s="62"/>
      <c r="D122" s="62">
        <f>IF(C122="Simples",Gráficos!B$22,IF(C122="Médio",Gráficos!B$23,IF(C122="Complexo",Gráficos!B$24,0)))</f>
        <v>0</v>
      </c>
      <c r="E122" s="62"/>
      <c r="F122" s="62">
        <f>IF(E122="Simples",Gráficos!B$28,IF(E122="Médio",Gráficos!B$29,IF(E122="Complexo",Gráficos!B$30,0)))</f>
        <v>0</v>
      </c>
      <c r="G122" s="62">
        <f t="shared" si="1"/>
        <v>0</v>
      </c>
      <c r="H122" s="63">
        <f>COUNTIF(Acompanhamento!$E$5:$E$2030,A122)</f>
        <v>0</v>
      </c>
    </row>
    <row r="123" spans="1:8" ht="15.75" customHeight="1">
      <c r="A123" s="68"/>
      <c r="B123" s="68"/>
      <c r="C123" s="62"/>
      <c r="D123" s="62">
        <f>IF(C123="Simples",Gráficos!B$22,IF(C123="Médio",Gráficos!B$23,IF(C123="Complexo",Gráficos!B$24,0)))</f>
        <v>0</v>
      </c>
      <c r="E123" s="62"/>
      <c r="F123" s="62">
        <f>IF(E123="Simples",Gráficos!B$28,IF(E123="Médio",Gráficos!B$29,IF(E123="Complexo",Gráficos!B$30,0)))</f>
        <v>0</v>
      </c>
      <c r="G123" s="62">
        <f t="shared" si="1"/>
        <v>0</v>
      </c>
      <c r="H123" s="63">
        <f>COUNTIF(Acompanhamento!$E$5:$E$2030,A123)</f>
        <v>0</v>
      </c>
    </row>
    <row r="124" spans="1:8" ht="15.75" customHeight="1">
      <c r="A124" s="68"/>
      <c r="B124" s="68"/>
      <c r="C124" s="62"/>
      <c r="D124" s="62">
        <f>IF(C124="Simples",Gráficos!B$22,IF(C124="Médio",Gráficos!B$23,IF(C124="Complexo",Gráficos!B$24,0)))</f>
        <v>0</v>
      </c>
      <c r="E124" s="62"/>
      <c r="F124" s="62">
        <f>IF(E124="Simples",Gráficos!B$28,IF(E124="Médio",Gráficos!B$29,IF(E124="Complexo",Gráficos!B$30,0)))</f>
        <v>0</v>
      </c>
      <c r="G124" s="62">
        <f t="shared" si="1"/>
        <v>0</v>
      </c>
      <c r="H124" s="63">
        <f>COUNTIF(Acompanhamento!$E$5:$E$2030,A124)</f>
        <v>0</v>
      </c>
    </row>
    <row r="125" spans="1:8" ht="15.75" customHeight="1">
      <c r="A125" s="68"/>
      <c r="B125" s="68"/>
      <c r="C125" s="62"/>
      <c r="D125" s="62">
        <f>IF(C125="Simples",Gráficos!B$22,IF(C125="Médio",Gráficos!B$23,IF(C125="Complexo",Gráficos!B$24,0)))</f>
        <v>0</v>
      </c>
      <c r="E125" s="62"/>
      <c r="F125" s="62">
        <f>IF(E125="Simples",Gráficos!B$28,IF(E125="Médio",Gráficos!B$29,IF(E125="Complexo",Gráficos!B$30,0)))</f>
        <v>0</v>
      </c>
      <c r="G125" s="62">
        <f t="shared" si="1"/>
        <v>0</v>
      </c>
      <c r="H125" s="63">
        <f>COUNTIF(Acompanhamento!$E$5:$E$2030,A125)</f>
        <v>0</v>
      </c>
    </row>
    <row r="126" spans="1:8" ht="15.75" customHeight="1">
      <c r="A126" s="68"/>
      <c r="B126" s="68"/>
      <c r="C126" s="62"/>
      <c r="D126" s="62">
        <f>IF(C126="Simples",Gráficos!B$22,IF(C126="Médio",Gráficos!B$23,IF(C126="Complexo",Gráficos!B$24,0)))</f>
        <v>0</v>
      </c>
      <c r="E126" s="62"/>
      <c r="F126" s="62">
        <f>IF(E126="Simples",Gráficos!B$28,IF(E126="Médio",Gráficos!B$29,IF(E126="Complexo",Gráficos!B$30,0)))</f>
        <v>0</v>
      </c>
      <c r="G126" s="62">
        <f t="shared" si="1"/>
        <v>0</v>
      </c>
      <c r="H126" s="63">
        <f>COUNTIF(Acompanhamento!$E$5:$E$2030,A126)</f>
        <v>0</v>
      </c>
    </row>
    <row r="127" spans="1:8" ht="15.75" customHeight="1">
      <c r="A127" s="68"/>
      <c r="B127" s="68"/>
      <c r="C127" s="62"/>
      <c r="D127" s="62">
        <f>IF(C127="Simples",Gráficos!B$22,IF(C127="Médio",Gráficos!B$23,IF(C127="Complexo",Gráficos!B$24,0)))</f>
        <v>0</v>
      </c>
      <c r="E127" s="62"/>
      <c r="F127" s="62">
        <f>IF(E127="Simples",Gráficos!B$28,IF(E127="Médio",Gráficos!B$29,IF(E127="Complexo",Gráficos!B$30,0)))</f>
        <v>0</v>
      </c>
      <c r="G127" s="62">
        <f t="shared" si="1"/>
        <v>0</v>
      </c>
      <c r="H127" s="63">
        <f>COUNTIF(Acompanhamento!$E$5:$E$2030,A127)</f>
        <v>0</v>
      </c>
    </row>
    <row r="128" spans="1:8" ht="15.75" customHeight="1">
      <c r="A128" s="68"/>
      <c r="B128" s="68"/>
      <c r="C128" s="62"/>
      <c r="D128" s="62">
        <f>IF(C128="Simples",Gráficos!B$22,IF(C128="Médio",Gráficos!B$23,IF(C128="Complexo",Gráficos!B$24,0)))</f>
        <v>0</v>
      </c>
      <c r="E128" s="62"/>
      <c r="F128" s="62">
        <f>IF(E128="Simples",Gráficos!B$28,IF(E128="Médio",Gráficos!B$29,IF(E128="Complexo",Gráficos!B$30,0)))</f>
        <v>0</v>
      </c>
      <c r="G128" s="62">
        <f t="shared" si="1"/>
        <v>0</v>
      </c>
      <c r="H128" s="63">
        <f>COUNTIF(Acompanhamento!$E$5:$E$2030,A128)</f>
        <v>0</v>
      </c>
    </row>
    <row r="129" spans="1:8" ht="15.75" customHeight="1">
      <c r="A129" s="68"/>
      <c r="B129" s="68"/>
      <c r="C129" s="62"/>
      <c r="D129" s="62">
        <f>IF(C129="Simples",Gráficos!B$22,IF(C129="Médio",Gráficos!B$23,IF(C129="Complexo",Gráficos!B$24,0)))</f>
        <v>0</v>
      </c>
      <c r="E129" s="62"/>
      <c r="F129" s="62">
        <f>IF(E129="Simples",Gráficos!B$28,IF(E129="Médio",Gráficos!B$29,IF(E129="Complexo",Gráficos!B$30,0)))</f>
        <v>0</v>
      </c>
      <c r="G129" s="62">
        <f t="shared" si="1"/>
        <v>0</v>
      </c>
      <c r="H129" s="63">
        <f>COUNTIF(Acompanhamento!$E$5:$E$2030,A129)</f>
        <v>0</v>
      </c>
    </row>
    <row r="130" spans="1:8" ht="15.75" customHeight="1">
      <c r="A130" s="68"/>
      <c r="B130" s="68"/>
      <c r="C130" s="62"/>
      <c r="D130" s="62">
        <f>IF(C130="Simples",Gráficos!B$22,IF(C130="Médio",Gráficos!B$23,IF(C130="Complexo",Gráficos!B$24,0)))</f>
        <v>0</v>
      </c>
      <c r="E130" s="62"/>
      <c r="F130" s="62">
        <f>IF(E130="Simples",Gráficos!B$28,IF(E130="Médio",Gráficos!B$29,IF(E130="Complexo",Gráficos!B$30,0)))</f>
        <v>0</v>
      </c>
      <c r="G130" s="62">
        <f t="shared" si="1"/>
        <v>0</v>
      </c>
      <c r="H130" s="63">
        <f>COUNTIF(Acompanhamento!$E$5:$E$2030,A130)</f>
        <v>0</v>
      </c>
    </row>
    <row r="131" spans="1:8" ht="15.75" customHeight="1">
      <c r="A131" s="68"/>
      <c r="B131" s="68"/>
      <c r="C131" s="62"/>
      <c r="D131" s="62">
        <f>IF(C131="Simples",Gráficos!B$22,IF(C131="Médio",Gráficos!B$23,IF(C131="Complexo",Gráficos!B$24,0)))</f>
        <v>0</v>
      </c>
      <c r="E131" s="62"/>
      <c r="F131" s="62">
        <f>IF(E131="Simples",Gráficos!B$28,IF(E131="Médio",Gráficos!B$29,IF(E131="Complexo",Gráficos!B$30,0)))</f>
        <v>0</v>
      </c>
      <c r="G131" s="62">
        <f t="shared" si="1"/>
        <v>0</v>
      </c>
      <c r="H131" s="63">
        <f>COUNTIF(Acompanhamento!$E$5:$E$2030,A131)</f>
        <v>0</v>
      </c>
    </row>
    <row r="132" spans="1:8" ht="15.75" customHeight="1">
      <c r="A132" s="68"/>
      <c r="B132" s="68"/>
      <c r="C132" s="62"/>
      <c r="D132" s="62">
        <f>IF(C132="Simples",Gráficos!B$22,IF(C132="Médio",Gráficos!B$23,IF(C132="Complexo",Gráficos!B$24,0)))</f>
        <v>0</v>
      </c>
      <c r="E132" s="62"/>
      <c r="F132" s="62">
        <f>IF(E132="Simples",Gráficos!B$28,IF(E132="Médio",Gráficos!B$29,IF(E132="Complexo",Gráficos!B$30,0)))</f>
        <v>0</v>
      </c>
      <c r="G132" s="62">
        <f t="shared" si="1"/>
        <v>0</v>
      </c>
      <c r="H132" s="63">
        <f>COUNTIF(Acompanhamento!$E$5:$E$2030,A132)</f>
        <v>0</v>
      </c>
    </row>
    <row r="133" spans="1:8" ht="15.75" customHeight="1">
      <c r="A133" s="68"/>
      <c r="B133" s="68"/>
      <c r="C133" s="62"/>
      <c r="D133" s="62">
        <f>IF(C133="Simples",Gráficos!B$22,IF(C133="Médio",Gráficos!B$23,IF(C133="Complexo",Gráficos!B$24,0)))</f>
        <v>0</v>
      </c>
      <c r="E133" s="62"/>
      <c r="F133" s="62">
        <f>IF(E133="Simples",Gráficos!B$28,IF(E133="Médio",Gráficos!B$29,IF(E133="Complexo",Gráficos!B$30,0)))</f>
        <v>0</v>
      </c>
      <c r="G133" s="62">
        <f t="shared" si="1"/>
        <v>0</v>
      </c>
      <c r="H133" s="63">
        <f>COUNTIF(Acompanhamento!$E$5:$E$2030,A133)</f>
        <v>0</v>
      </c>
    </row>
    <row r="134" spans="1:8" ht="15.75" customHeight="1">
      <c r="A134" s="68"/>
      <c r="B134" s="68"/>
      <c r="C134" s="62"/>
      <c r="D134" s="62">
        <f>IF(C134="Simples",Gráficos!B$22,IF(C134="Médio",Gráficos!B$23,IF(C134="Complexo",Gráficos!B$24,0)))</f>
        <v>0</v>
      </c>
      <c r="E134" s="62"/>
      <c r="F134" s="62">
        <f>IF(E134="Simples",Gráficos!B$28,IF(E134="Médio",Gráficos!B$29,IF(E134="Complexo",Gráficos!B$30,0)))</f>
        <v>0</v>
      </c>
      <c r="G134" s="62">
        <f t="shared" si="1"/>
        <v>0</v>
      </c>
      <c r="H134" s="63">
        <f>COUNTIF(Acompanhamento!$E$5:$E$2030,A134)</f>
        <v>0</v>
      </c>
    </row>
    <row r="135" spans="1:8" ht="15.75" customHeight="1">
      <c r="A135" s="68"/>
      <c r="B135" s="68"/>
      <c r="C135" s="62"/>
      <c r="D135" s="62">
        <f>IF(C135="Simples",Gráficos!B$22,IF(C135="Médio",Gráficos!B$23,IF(C135="Complexo",Gráficos!B$24,0)))</f>
        <v>0</v>
      </c>
      <c r="E135" s="62"/>
      <c r="F135" s="62">
        <f>IF(E135="Simples",Gráficos!B$28,IF(E135="Médio",Gráficos!B$29,IF(E135="Complexo",Gráficos!B$30,0)))</f>
        <v>0</v>
      </c>
      <c r="G135" s="62">
        <f t="shared" si="1"/>
        <v>0</v>
      </c>
      <c r="H135" s="63">
        <f>COUNTIF(Acompanhamento!$E$5:$E$2030,A135)</f>
        <v>0</v>
      </c>
    </row>
    <row r="136" spans="1:8" ht="15.75" customHeight="1">
      <c r="A136" s="68"/>
      <c r="B136" s="68"/>
      <c r="C136" s="62"/>
      <c r="D136" s="62">
        <f>IF(C136="Simples",Gráficos!B$22,IF(C136="Médio",Gráficos!B$23,IF(C136="Complexo",Gráficos!B$24,0)))</f>
        <v>0</v>
      </c>
      <c r="E136" s="62"/>
      <c r="F136" s="62">
        <f>IF(E136="Simples",Gráficos!B$28,IF(E136="Médio",Gráficos!B$29,IF(E136="Complexo",Gráficos!B$30,0)))</f>
        <v>0</v>
      </c>
      <c r="G136" s="62">
        <f t="shared" si="1"/>
        <v>0</v>
      </c>
      <c r="H136" s="63">
        <f>COUNTIF(Acompanhamento!$E$5:$E$2030,A136)</f>
        <v>0</v>
      </c>
    </row>
    <row r="137" spans="1:8" ht="15.75" customHeight="1">
      <c r="A137" s="68"/>
      <c r="B137" s="68"/>
      <c r="C137" s="62"/>
      <c r="D137" s="62">
        <f>IF(C137="Simples",Gráficos!B$22,IF(C137="Médio",Gráficos!B$23,IF(C137="Complexo",Gráficos!B$24,0)))</f>
        <v>0</v>
      </c>
      <c r="E137" s="62"/>
      <c r="F137" s="62">
        <f>IF(E137="Simples",Gráficos!B$28,IF(E137="Médio",Gráficos!B$29,IF(E137="Complexo",Gráficos!B$30,0)))</f>
        <v>0</v>
      </c>
      <c r="G137" s="62">
        <f t="shared" si="1"/>
        <v>0</v>
      </c>
      <c r="H137" s="63">
        <f>COUNTIF(Acompanhamento!$E$5:$E$2030,A137)</f>
        <v>0</v>
      </c>
    </row>
    <row r="138" spans="1:8" ht="15.75" customHeight="1">
      <c r="A138" s="68"/>
      <c r="B138" s="68"/>
      <c r="C138" s="62"/>
      <c r="D138" s="62">
        <f>IF(C138="Simples",Gráficos!B$22,IF(C138="Médio",Gráficos!B$23,IF(C138="Complexo",Gráficos!B$24,0)))</f>
        <v>0</v>
      </c>
      <c r="E138" s="62"/>
      <c r="F138" s="62">
        <f>IF(E138="Simples",Gráficos!B$28,IF(E138="Médio",Gráficos!B$29,IF(E138="Complexo",Gráficos!B$30,0)))</f>
        <v>0</v>
      </c>
      <c r="G138" s="62">
        <f t="shared" si="1"/>
        <v>0</v>
      </c>
      <c r="H138" s="63">
        <f>COUNTIF(Acompanhamento!$E$5:$E$2030,A138)</f>
        <v>0</v>
      </c>
    </row>
    <row r="139" spans="1:8" ht="15.75" customHeight="1">
      <c r="A139" s="68"/>
      <c r="B139" s="68"/>
      <c r="C139" s="62"/>
      <c r="D139" s="62">
        <f>IF(C139="Simples",Gráficos!B$22,IF(C139="Médio",Gráficos!B$23,IF(C139="Complexo",Gráficos!B$24,0)))</f>
        <v>0</v>
      </c>
      <c r="E139" s="62"/>
      <c r="F139" s="62">
        <f>IF(E139="Simples",Gráficos!B$28,IF(E139="Médio",Gráficos!B$29,IF(E139="Complexo",Gráficos!B$30,0)))</f>
        <v>0</v>
      </c>
      <c r="G139" s="62">
        <f t="shared" si="1"/>
        <v>0</v>
      </c>
      <c r="H139" s="63">
        <f>COUNTIF(Acompanhamento!$E$5:$E$2030,A139)</f>
        <v>0</v>
      </c>
    </row>
    <row r="140" spans="1:8" ht="15.75" customHeight="1">
      <c r="A140" s="68"/>
      <c r="B140" s="68"/>
      <c r="C140" s="62"/>
      <c r="D140" s="62">
        <f>IF(C140="Simples",Gráficos!B$22,IF(C140="Médio",Gráficos!B$23,IF(C140="Complexo",Gráficos!B$24,0)))</f>
        <v>0</v>
      </c>
      <c r="E140" s="62"/>
      <c r="F140" s="62">
        <f>IF(E140="Simples",Gráficos!B$28,IF(E140="Médio",Gráficos!B$29,IF(E140="Complexo",Gráficos!B$30,0)))</f>
        <v>0</v>
      </c>
      <c r="G140" s="62">
        <f t="shared" si="1"/>
        <v>0</v>
      </c>
      <c r="H140" s="63">
        <f>COUNTIF(Acompanhamento!$E$5:$E$2030,A140)</f>
        <v>0</v>
      </c>
    </row>
    <row r="141" spans="1:8" ht="15.75" customHeight="1">
      <c r="A141" s="68"/>
      <c r="B141" s="68"/>
      <c r="C141" s="62"/>
      <c r="D141" s="62">
        <f>IF(C141="Simples",Gráficos!B$22,IF(C141="Médio",Gráficos!B$23,IF(C141="Complexo",Gráficos!B$24,0)))</f>
        <v>0</v>
      </c>
      <c r="E141" s="62"/>
      <c r="F141" s="62">
        <f>IF(E141="Simples",Gráficos!B$28,IF(E141="Médio",Gráficos!B$29,IF(E141="Complexo",Gráficos!B$30,0)))</f>
        <v>0</v>
      </c>
      <c r="G141" s="62">
        <f t="shared" si="1"/>
        <v>0</v>
      </c>
      <c r="H141" s="63">
        <f>COUNTIF(Acompanhamento!$E$5:$E$2030,A141)</f>
        <v>0</v>
      </c>
    </row>
    <row r="142" spans="1:8" ht="15.75" customHeight="1">
      <c r="A142" s="68"/>
      <c r="B142" s="68"/>
      <c r="C142" s="62"/>
      <c r="D142" s="62">
        <f>IF(C142="Simples",Gráficos!B$22,IF(C142="Médio",Gráficos!B$23,IF(C142="Complexo",Gráficos!B$24,0)))</f>
        <v>0</v>
      </c>
      <c r="E142" s="62"/>
      <c r="F142" s="62">
        <f>IF(E142="Simples",Gráficos!B$28,IF(E142="Médio",Gráficos!B$29,IF(E142="Complexo",Gráficos!B$30,0)))</f>
        <v>0</v>
      </c>
      <c r="G142" s="62">
        <f t="shared" si="1"/>
        <v>0</v>
      </c>
      <c r="H142" s="63">
        <f>COUNTIF(Acompanhamento!$E$5:$E$2030,A142)</f>
        <v>0</v>
      </c>
    </row>
    <row r="143" spans="1:8" ht="15.75" customHeight="1">
      <c r="A143" s="68"/>
      <c r="B143" s="68"/>
      <c r="C143" s="62"/>
      <c r="D143" s="62">
        <f>IF(C143="Simples",Gráficos!B$22,IF(C143="Médio",Gráficos!B$23,IF(C143="Complexo",Gráficos!B$24,0)))</f>
        <v>0</v>
      </c>
      <c r="E143" s="62"/>
      <c r="F143" s="62">
        <f>IF(E143="Simples",Gráficos!B$28,IF(E143="Médio",Gráficos!B$29,IF(E143="Complexo",Gráficos!B$30,0)))</f>
        <v>0</v>
      </c>
      <c r="G143" s="62">
        <f t="shared" si="1"/>
        <v>0</v>
      </c>
      <c r="H143" s="63">
        <f>COUNTIF(Acompanhamento!$E$5:$E$2030,A143)</f>
        <v>0</v>
      </c>
    </row>
    <row r="144" spans="1:8" ht="15.75" customHeight="1">
      <c r="A144" s="68"/>
      <c r="B144" s="68"/>
      <c r="C144" s="62"/>
      <c r="D144" s="62">
        <f>IF(C144="Simples",Gráficos!B$22,IF(C144="Médio",Gráficos!B$23,IF(C144="Complexo",Gráficos!B$24,0)))</f>
        <v>0</v>
      </c>
      <c r="E144" s="62"/>
      <c r="F144" s="62">
        <f>IF(E144="Simples",Gráficos!B$28,IF(E144="Médio",Gráficos!B$29,IF(E144="Complexo",Gráficos!B$30,0)))</f>
        <v>0</v>
      </c>
      <c r="G144" s="62">
        <f t="shared" si="1"/>
        <v>0</v>
      </c>
      <c r="H144" s="63">
        <f>COUNTIF(Acompanhamento!$E$5:$E$2030,A144)</f>
        <v>0</v>
      </c>
    </row>
    <row r="145" spans="1:8" ht="15.75" customHeight="1">
      <c r="A145" s="68"/>
      <c r="B145" s="68"/>
      <c r="C145" s="62"/>
      <c r="D145" s="62">
        <f>IF(C145="Simples",Gráficos!B$22,IF(C145="Médio",Gráficos!B$23,IF(C145="Complexo",Gráficos!B$24,0)))</f>
        <v>0</v>
      </c>
      <c r="E145" s="62"/>
      <c r="F145" s="62">
        <f>IF(E145="Simples",Gráficos!B$28,IF(E145="Médio",Gráficos!B$29,IF(E145="Complexo",Gráficos!B$30,0)))</f>
        <v>0</v>
      </c>
      <c r="G145" s="62">
        <f t="shared" si="1"/>
        <v>0</v>
      </c>
      <c r="H145" s="63">
        <f>COUNTIF(Acompanhamento!$E$5:$E$2030,A145)</f>
        <v>0</v>
      </c>
    </row>
    <row r="146" spans="1:8" ht="15.75" customHeight="1">
      <c r="A146" s="68"/>
      <c r="B146" s="68"/>
      <c r="C146" s="62"/>
      <c r="D146" s="62">
        <f>IF(C146="Simples",Gráficos!B$22,IF(C146="Médio",Gráficos!B$23,IF(C146="Complexo",Gráficos!B$24,0)))</f>
        <v>0</v>
      </c>
      <c r="E146" s="62"/>
      <c r="F146" s="62">
        <f>IF(E146="Simples",Gráficos!B$28,IF(E146="Médio",Gráficos!B$29,IF(E146="Complexo",Gráficos!B$30,0)))</f>
        <v>0</v>
      </c>
      <c r="G146" s="62">
        <f t="shared" si="1"/>
        <v>0</v>
      </c>
      <c r="H146" s="63">
        <f>COUNTIF(Acompanhamento!$E$5:$E$2030,A146)</f>
        <v>0</v>
      </c>
    </row>
    <row r="147" spans="1:8" ht="15.75" customHeight="1">
      <c r="A147" s="68"/>
      <c r="B147" s="68"/>
      <c r="C147" s="62"/>
      <c r="D147" s="62">
        <f>IF(C147="Simples",Gráficos!B$22,IF(C147="Médio",Gráficos!B$23,IF(C147="Complexo",Gráficos!B$24,0)))</f>
        <v>0</v>
      </c>
      <c r="E147" s="62"/>
      <c r="F147" s="62">
        <f>IF(E147="Simples",Gráficos!B$28,IF(E147="Médio",Gráficos!B$29,IF(E147="Complexo",Gráficos!B$30,0)))</f>
        <v>0</v>
      </c>
      <c r="G147" s="62">
        <f t="shared" si="1"/>
        <v>0</v>
      </c>
      <c r="H147" s="63">
        <f>COUNTIF(Acompanhamento!$E$5:$E$2030,A147)</f>
        <v>0</v>
      </c>
    </row>
    <row r="148" spans="1:8" ht="15.75" customHeight="1">
      <c r="A148" s="68"/>
      <c r="B148" s="68"/>
      <c r="C148" s="62"/>
      <c r="D148" s="62">
        <f>IF(C148="Simples",Gráficos!B$22,IF(C148="Médio",Gráficos!B$23,IF(C148="Complexo",Gráficos!B$24,0)))</f>
        <v>0</v>
      </c>
      <c r="E148" s="62"/>
      <c r="F148" s="62">
        <f>IF(E148="Simples",Gráficos!B$28,IF(E148="Médio",Gráficos!B$29,IF(E148="Complexo",Gráficos!B$30,0)))</f>
        <v>0</v>
      </c>
      <c r="G148" s="62">
        <f t="shared" si="1"/>
        <v>0</v>
      </c>
      <c r="H148" s="63">
        <f>COUNTIF(Acompanhamento!$E$5:$E$2030,A148)</f>
        <v>0</v>
      </c>
    </row>
    <row r="149" spans="1:8" ht="15.75" customHeight="1">
      <c r="A149" s="68"/>
      <c r="B149" s="68"/>
      <c r="C149" s="62"/>
      <c r="D149" s="62">
        <f>IF(C149="Simples",Gráficos!B$22,IF(C149="Médio",Gráficos!B$23,IF(C149="Complexo",Gráficos!B$24,0)))</f>
        <v>0</v>
      </c>
      <c r="E149" s="62"/>
      <c r="F149" s="62">
        <f>IF(E149="Simples",Gráficos!B$28,IF(E149="Médio",Gráficos!B$29,IF(E149="Complexo",Gráficos!B$30,0)))</f>
        <v>0</v>
      </c>
      <c r="G149" s="62">
        <f t="shared" si="1"/>
        <v>0</v>
      </c>
      <c r="H149" s="63">
        <f>COUNTIF(Acompanhamento!$E$5:$E$2030,A149)</f>
        <v>0</v>
      </c>
    </row>
    <row r="150" spans="1:8" ht="15.75" customHeight="1">
      <c r="A150" s="68"/>
      <c r="B150" s="68"/>
      <c r="C150" s="62"/>
      <c r="D150" s="62">
        <f>IF(C150="Simples",Gráficos!B$22,IF(C150="Médio",Gráficos!B$23,IF(C150="Complexo",Gráficos!B$24,0)))</f>
        <v>0</v>
      </c>
      <c r="E150" s="62"/>
      <c r="F150" s="62">
        <f>IF(E150="Simples",Gráficos!B$28,IF(E150="Médio",Gráficos!B$29,IF(E150="Complexo",Gráficos!B$30,0)))</f>
        <v>0</v>
      </c>
      <c r="G150" s="62">
        <f t="shared" si="1"/>
        <v>0</v>
      </c>
      <c r="H150" s="63">
        <f>COUNTIF(Acompanhamento!$E$5:$E$2030,A150)</f>
        <v>0</v>
      </c>
    </row>
    <row r="151" spans="1:8" ht="15.75" customHeight="1">
      <c r="A151" s="68"/>
      <c r="B151" s="68"/>
      <c r="C151" s="62"/>
      <c r="D151" s="62">
        <f>IF(C151="Simples",Gráficos!B$22,IF(C151="Médio",Gráficos!B$23,IF(C151="Complexo",Gráficos!B$24,0)))</f>
        <v>0</v>
      </c>
      <c r="E151" s="62"/>
      <c r="F151" s="62">
        <f>IF(E151="Simples",Gráficos!B$28,IF(E151="Médio",Gráficos!B$29,IF(E151="Complexo",Gráficos!B$30,0)))</f>
        <v>0</v>
      </c>
      <c r="G151" s="62">
        <f t="shared" si="1"/>
        <v>0</v>
      </c>
      <c r="H151" s="63">
        <f>COUNTIF(Acompanhamento!$E$5:$E$2030,A151)</f>
        <v>0</v>
      </c>
    </row>
    <row r="152" spans="1:8" ht="15.75" customHeight="1">
      <c r="A152" s="68"/>
      <c r="B152" s="68"/>
      <c r="C152" s="62"/>
      <c r="D152" s="62">
        <f>IF(C152="Simples",Gráficos!B$22,IF(C152="Médio",Gráficos!B$23,IF(C152="Complexo",Gráficos!B$24,0)))</f>
        <v>0</v>
      </c>
      <c r="E152" s="62"/>
      <c r="F152" s="62">
        <f>IF(E152="Simples",Gráficos!B$28,IF(E152="Médio",Gráficos!B$29,IF(E152="Complexo",Gráficos!B$30,0)))</f>
        <v>0</v>
      </c>
      <c r="G152" s="62">
        <f t="shared" si="1"/>
        <v>0</v>
      </c>
      <c r="H152" s="63">
        <f>COUNTIF(Acompanhamento!$E$5:$E$2030,A152)</f>
        <v>0</v>
      </c>
    </row>
    <row r="153" spans="1:8" ht="15.75" customHeight="1">
      <c r="A153" s="68"/>
      <c r="B153" s="68"/>
      <c r="C153" s="62"/>
      <c r="D153" s="62">
        <f>IF(C153="Simples",Gráficos!B$22,IF(C153="Médio",Gráficos!B$23,IF(C153="Complexo",Gráficos!B$24,0)))</f>
        <v>0</v>
      </c>
      <c r="E153" s="62"/>
      <c r="F153" s="62">
        <f>IF(E153="Simples",Gráficos!B$28,IF(E153="Médio",Gráficos!B$29,IF(E153="Complexo",Gráficos!B$30,0)))</f>
        <v>0</v>
      </c>
      <c r="G153" s="62">
        <f t="shared" si="1"/>
        <v>0</v>
      </c>
      <c r="H153" s="63">
        <f>COUNTIF(Acompanhamento!$E$5:$E$2030,A153)</f>
        <v>0</v>
      </c>
    </row>
    <row r="154" spans="1:8" ht="15.75" customHeight="1">
      <c r="A154" s="68"/>
      <c r="B154" s="68"/>
      <c r="C154" s="62"/>
      <c r="D154" s="62">
        <f>IF(C154="Simples",Gráficos!B$22,IF(C154="Médio",Gráficos!B$23,IF(C154="Complexo",Gráficos!B$24,0)))</f>
        <v>0</v>
      </c>
      <c r="E154" s="62"/>
      <c r="F154" s="62">
        <f>IF(E154="Simples",Gráficos!B$28,IF(E154="Médio",Gráficos!B$29,IF(E154="Complexo",Gráficos!B$30,0)))</f>
        <v>0</v>
      </c>
      <c r="G154" s="62">
        <f t="shared" si="1"/>
        <v>0</v>
      </c>
      <c r="H154" s="63">
        <f>COUNTIF(Acompanhamento!$E$5:$E$2030,A154)</f>
        <v>0</v>
      </c>
    </row>
    <row r="155" spans="1:8" ht="15.75" customHeight="1">
      <c r="A155" s="68"/>
      <c r="B155" s="68"/>
      <c r="C155" s="62"/>
      <c r="D155" s="62">
        <f>IF(C155="Simples",Gráficos!B$22,IF(C155="Médio",Gráficos!B$23,IF(C155="Complexo",Gráficos!B$24,0)))</f>
        <v>0</v>
      </c>
      <c r="E155" s="62"/>
      <c r="F155" s="62">
        <f>IF(E155="Simples",Gráficos!B$28,IF(E155="Médio",Gráficos!B$29,IF(E155="Complexo",Gráficos!B$30,0)))</f>
        <v>0</v>
      </c>
      <c r="G155" s="62">
        <f t="shared" si="1"/>
        <v>0</v>
      </c>
      <c r="H155" s="63">
        <f>COUNTIF(Acompanhamento!$E$5:$E$2030,A155)</f>
        <v>0</v>
      </c>
    </row>
    <row r="156" spans="1:8" ht="15.75" customHeight="1">
      <c r="A156" s="68"/>
      <c r="B156" s="68"/>
      <c r="C156" s="62"/>
      <c r="D156" s="62">
        <f>IF(C156="Simples",Gráficos!B$22,IF(C156="Médio",Gráficos!B$23,IF(C156="Complexo",Gráficos!B$24,0)))</f>
        <v>0</v>
      </c>
      <c r="E156" s="62"/>
      <c r="F156" s="62">
        <f>IF(E156="Simples",Gráficos!B$28,IF(E156="Médio",Gráficos!B$29,IF(E156="Complexo",Gráficos!B$30,0)))</f>
        <v>0</v>
      </c>
      <c r="G156" s="62">
        <f t="shared" si="1"/>
        <v>0</v>
      </c>
      <c r="H156" s="63">
        <f>COUNTIF(Acompanhamento!$E$5:$E$2030,A156)</f>
        <v>0</v>
      </c>
    </row>
    <row r="157" spans="1:8" ht="15.75" customHeight="1">
      <c r="A157" s="68"/>
      <c r="B157" s="68"/>
      <c r="C157" s="62"/>
      <c r="D157" s="62">
        <f>IF(C157="Simples",Gráficos!B$22,IF(C157="Médio",Gráficos!B$23,IF(C157="Complexo",Gráficos!B$24,0)))</f>
        <v>0</v>
      </c>
      <c r="E157" s="62"/>
      <c r="F157" s="62">
        <f>IF(E157="Simples",Gráficos!B$28,IF(E157="Médio",Gráficos!B$29,IF(E157="Complexo",Gráficos!B$30,0)))</f>
        <v>0</v>
      </c>
      <c r="G157" s="62">
        <f t="shared" si="1"/>
        <v>0</v>
      </c>
      <c r="H157" s="63">
        <f>COUNTIF(Acompanhamento!$E$5:$E$2030,A157)</f>
        <v>0</v>
      </c>
    </row>
    <row r="158" spans="1:8" ht="15.75" customHeight="1">
      <c r="A158" s="68"/>
      <c r="B158" s="68"/>
      <c r="C158" s="62"/>
      <c r="D158" s="62">
        <f>IF(C158="Simples",Gráficos!B$22,IF(C158="Médio",Gráficos!B$23,IF(C158="Complexo",Gráficos!B$24,0)))</f>
        <v>0</v>
      </c>
      <c r="E158" s="62"/>
      <c r="F158" s="62">
        <f>IF(E158="Simples",Gráficos!B$28,IF(E158="Médio",Gráficos!B$29,IF(E158="Complexo",Gráficos!B$30,0)))</f>
        <v>0</v>
      </c>
      <c r="G158" s="62">
        <f t="shared" si="1"/>
        <v>0</v>
      </c>
      <c r="H158" s="63">
        <f>COUNTIF(Acompanhamento!$E$5:$E$2030,A158)</f>
        <v>0</v>
      </c>
    </row>
    <row r="159" spans="1:8" ht="15.75" customHeight="1">
      <c r="A159" s="68"/>
      <c r="B159" s="68"/>
      <c r="C159" s="62"/>
      <c r="D159" s="62">
        <f>IF(C159="Simples",Gráficos!B$22,IF(C159="Médio",Gráficos!B$23,IF(C159="Complexo",Gráficos!B$24,0)))</f>
        <v>0</v>
      </c>
      <c r="E159" s="62"/>
      <c r="F159" s="62">
        <f>IF(E159="Simples",Gráficos!B$28,IF(E159="Médio",Gráficos!B$29,IF(E159="Complexo",Gráficos!B$30,0)))</f>
        <v>0</v>
      </c>
      <c r="G159" s="62">
        <f t="shared" si="1"/>
        <v>0</v>
      </c>
      <c r="H159" s="63">
        <f>COUNTIF(Acompanhamento!$E$5:$E$2030,A159)</f>
        <v>0</v>
      </c>
    </row>
    <row r="160" spans="1:8" ht="15.75" customHeight="1">
      <c r="A160" s="68"/>
      <c r="B160" s="68"/>
      <c r="C160" s="62"/>
      <c r="D160" s="62">
        <f>IF(C160="Simples",Gráficos!B$22,IF(C160="Médio",Gráficos!B$23,IF(C160="Complexo",Gráficos!B$24,0)))</f>
        <v>0</v>
      </c>
      <c r="E160" s="62"/>
      <c r="F160" s="62">
        <f>IF(E160="Simples",Gráficos!B$28,IF(E160="Médio",Gráficos!B$29,IF(E160="Complexo",Gráficos!B$30,0)))</f>
        <v>0</v>
      </c>
      <c r="G160" s="62">
        <f t="shared" si="1"/>
        <v>0</v>
      </c>
      <c r="H160" s="63">
        <f>COUNTIF(Acompanhamento!$E$5:$E$2030,A160)</f>
        <v>0</v>
      </c>
    </row>
    <row r="161" spans="1:8" ht="15.75" customHeight="1">
      <c r="A161" s="68"/>
      <c r="B161" s="68"/>
      <c r="C161" s="62"/>
      <c r="D161" s="62">
        <f>IF(C161="Simples",Gráficos!B$22,IF(C161="Médio",Gráficos!B$23,IF(C161="Complexo",Gráficos!B$24,0)))</f>
        <v>0</v>
      </c>
      <c r="E161" s="62"/>
      <c r="F161" s="62">
        <f>IF(E161="Simples",Gráficos!B$28,IF(E161="Médio",Gráficos!B$29,IF(E161="Complexo",Gráficos!B$30,0)))</f>
        <v>0</v>
      </c>
      <c r="G161" s="62">
        <f t="shared" si="1"/>
        <v>0</v>
      </c>
      <c r="H161" s="63">
        <f>COUNTIF(Acompanhamento!$E$5:$E$2030,A161)</f>
        <v>0</v>
      </c>
    </row>
    <row r="162" spans="1:8" ht="15.75" customHeight="1">
      <c r="A162" s="68"/>
      <c r="B162" s="68"/>
      <c r="C162" s="62"/>
      <c r="D162" s="62">
        <f>IF(C162="Simples",Gráficos!B$22,IF(C162="Médio",Gráficos!B$23,IF(C162="Complexo",Gráficos!B$24,0)))</f>
        <v>0</v>
      </c>
      <c r="E162" s="62"/>
      <c r="F162" s="62">
        <f>IF(E162="Simples",Gráficos!B$28,IF(E162="Médio",Gráficos!B$29,IF(E162="Complexo",Gráficos!B$30,0)))</f>
        <v>0</v>
      </c>
      <c r="G162" s="62">
        <f t="shared" si="1"/>
        <v>0</v>
      </c>
      <c r="H162" s="63">
        <f>COUNTIF(Acompanhamento!$E$5:$E$2030,A162)</f>
        <v>0</v>
      </c>
    </row>
    <row r="163" spans="1:8" ht="15.75" customHeight="1">
      <c r="A163" s="68"/>
      <c r="B163" s="68"/>
      <c r="C163" s="62"/>
      <c r="D163" s="62">
        <f>IF(C163="Simples",Gráficos!B$22,IF(C163="Médio",Gráficos!B$23,IF(C163="Complexo",Gráficos!B$24,0)))</f>
        <v>0</v>
      </c>
      <c r="E163" s="62"/>
      <c r="F163" s="62">
        <f>IF(E163="Simples",Gráficos!B$28,IF(E163="Médio",Gráficos!B$29,IF(E163="Complexo",Gráficos!B$30,0)))</f>
        <v>0</v>
      </c>
      <c r="G163" s="62">
        <f t="shared" si="1"/>
        <v>0</v>
      </c>
      <c r="H163" s="63">
        <f>COUNTIF(Acompanhamento!$E$5:$E$2030,A163)</f>
        <v>0</v>
      </c>
    </row>
    <row r="164" spans="1:8" ht="15.75" customHeight="1">
      <c r="A164" s="68"/>
      <c r="B164" s="68"/>
      <c r="C164" s="62"/>
      <c r="D164" s="62">
        <f>IF(C164="Simples",Gráficos!B$22,IF(C164="Médio",Gráficos!B$23,IF(C164="Complexo",Gráficos!B$24,0)))</f>
        <v>0</v>
      </c>
      <c r="E164" s="62"/>
      <c r="F164" s="62">
        <f>IF(E164="Simples",Gráficos!B$28,IF(E164="Médio",Gráficos!B$29,IF(E164="Complexo",Gráficos!B$30,0)))</f>
        <v>0</v>
      </c>
      <c r="G164" s="62">
        <f t="shared" si="1"/>
        <v>0</v>
      </c>
      <c r="H164" s="63">
        <f>COUNTIF(Acompanhamento!$E$5:$E$2030,A164)</f>
        <v>0</v>
      </c>
    </row>
    <row r="165" spans="1:8" ht="15.75" customHeight="1">
      <c r="A165" s="68"/>
      <c r="B165" s="68"/>
      <c r="C165" s="62"/>
      <c r="D165" s="62">
        <f>IF(C165="Simples",Gráficos!B$22,IF(C165="Médio",Gráficos!B$23,IF(C165="Complexo",Gráficos!B$24,0)))</f>
        <v>0</v>
      </c>
      <c r="E165" s="62"/>
      <c r="F165" s="62">
        <f>IF(E165="Simples",Gráficos!B$28,IF(E165="Médio",Gráficos!B$29,IF(E165="Complexo",Gráficos!B$30,0)))</f>
        <v>0</v>
      </c>
      <c r="G165" s="62">
        <f t="shared" si="1"/>
        <v>0</v>
      </c>
      <c r="H165" s="63">
        <f>COUNTIF(Acompanhamento!$E$5:$E$2030,A165)</f>
        <v>0</v>
      </c>
    </row>
    <row r="166" spans="1:8" ht="15.75" customHeight="1">
      <c r="A166" s="68"/>
      <c r="B166" s="68"/>
      <c r="C166" s="62"/>
      <c r="D166" s="62">
        <f>IF(C166="Simples",Gráficos!B$22,IF(C166="Médio",Gráficos!B$23,IF(C166="Complexo",Gráficos!B$24,0)))</f>
        <v>0</v>
      </c>
      <c r="E166" s="62"/>
      <c r="F166" s="62">
        <f>IF(E166="Simples",Gráficos!B$28,IF(E166="Médio",Gráficos!B$29,IF(E166="Complexo",Gráficos!B$30,0)))</f>
        <v>0</v>
      </c>
      <c r="G166" s="62">
        <f t="shared" si="1"/>
        <v>0</v>
      </c>
      <c r="H166" s="63">
        <f>COUNTIF(Acompanhamento!$E$5:$E$2030,A166)</f>
        <v>0</v>
      </c>
    </row>
    <row r="167" spans="1:8" ht="15.75" customHeight="1">
      <c r="A167" s="68"/>
      <c r="B167" s="68"/>
      <c r="C167" s="62"/>
      <c r="D167" s="62">
        <f>IF(C167="Simples",Gráficos!B$22,IF(C167="Médio",Gráficos!B$23,IF(C167="Complexo",Gráficos!B$24,0)))</f>
        <v>0</v>
      </c>
      <c r="E167" s="62"/>
      <c r="F167" s="62">
        <f>IF(E167="Simples",Gráficos!B$28,IF(E167="Médio",Gráficos!B$29,IF(E167="Complexo",Gráficos!B$30,0)))</f>
        <v>0</v>
      </c>
      <c r="G167" s="62">
        <f t="shared" si="1"/>
        <v>0</v>
      </c>
      <c r="H167" s="63">
        <f>COUNTIF(Acompanhamento!$E$5:$E$2030,A167)</f>
        <v>0</v>
      </c>
    </row>
    <row r="168" spans="1:8" ht="15.75" customHeight="1">
      <c r="A168" s="68"/>
      <c r="B168" s="68"/>
      <c r="C168" s="62"/>
      <c r="D168" s="62">
        <f>IF(C168="Simples",Gráficos!B$22,IF(C168="Médio",Gráficos!B$23,IF(C168="Complexo",Gráficos!B$24,0)))</f>
        <v>0</v>
      </c>
      <c r="E168" s="62"/>
      <c r="F168" s="62">
        <f>IF(E168="Simples",Gráficos!B$28,IF(E168="Médio",Gráficos!B$29,IF(E168="Complexo",Gráficos!B$30,0)))</f>
        <v>0</v>
      </c>
      <c r="G168" s="62">
        <f t="shared" si="1"/>
        <v>0</v>
      </c>
      <c r="H168" s="63">
        <f>COUNTIF(Acompanhamento!$E$5:$E$2030,A168)</f>
        <v>0</v>
      </c>
    </row>
    <row r="169" spans="1:8" ht="15.75" customHeight="1">
      <c r="A169" s="68"/>
      <c r="B169" s="68"/>
      <c r="C169" s="62"/>
      <c r="D169" s="62">
        <f>IF(C169="Simples",Gráficos!B$22,IF(C169="Médio",Gráficos!B$23,IF(C169="Complexo",Gráficos!B$24,0)))</f>
        <v>0</v>
      </c>
      <c r="E169" s="62"/>
      <c r="F169" s="62">
        <f>IF(E169="Simples",Gráficos!B$28,IF(E169="Médio",Gráficos!B$29,IF(E169="Complexo",Gráficos!B$30,0)))</f>
        <v>0</v>
      </c>
      <c r="G169" s="62">
        <f t="shared" si="1"/>
        <v>0</v>
      </c>
      <c r="H169" s="63">
        <f>COUNTIF(Acompanhamento!$E$5:$E$2030,A169)</f>
        <v>0</v>
      </c>
    </row>
    <row r="170" spans="1:8" ht="15.75" customHeight="1">
      <c r="A170" s="68"/>
      <c r="B170" s="68"/>
      <c r="C170" s="62"/>
      <c r="D170" s="62">
        <f>IF(C170="Simples",Gráficos!B$22,IF(C170="Médio",Gráficos!B$23,IF(C170="Complexo",Gráficos!B$24,0)))</f>
        <v>0</v>
      </c>
      <c r="E170" s="62"/>
      <c r="F170" s="62">
        <f>IF(E170="Simples",Gráficos!B$28,IF(E170="Médio",Gráficos!B$29,IF(E170="Complexo",Gráficos!B$30,0)))</f>
        <v>0</v>
      </c>
      <c r="G170" s="62">
        <f t="shared" si="1"/>
        <v>0</v>
      </c>
      <c r="H170" s="63">
        <f>COUNTIF(Acompanhamento!$E$5:$E$2030,A170)</f>
        <v>0</v>
      </c>
    </row>
    <row r="171" spans="1:8" ht="15.75" customHeight="1">
      <c r="A171" s="68"/>
      <c r="B171" s="68"/>
      <c r="C171" s="62"/>
      <c r="D171" s="62">
        <f>IF(C171="Simples",Gráficos!B$22,IF(C171="Médio",Gráficos!B$23,IF(C171="Complexo",Gráficos!B$24,0)))</f>
        <v>0</v>
      </c>
      <c r="E171" s="62"/>
      <c r="F171" s="62">
        <f>IF(E171="Simples",Gráficos!B$28,IF(E171="Médio",Gráficos!B$29,IF(E171="Complexo",Gráficos!B$30,0)))</f>
        <v>0</v>
      </c>
      <c r="G171" s="62">
        <f t="shared" si="1"/>
        <v>0</v>
      </c>
      <c r="H171" s="63">
        <f>COUNTIF(Acompanhamento!$E$5:$E$2030,A171)</f>
        <v>0</v>
      </c>
    </row>
    <row r="172" spans="1:8" ht="15.75" customHeight="1">
      <c r="A172" s="68"/>
      <c r="B172" s="68"/>
      <c r="C172" s="62"/>
      <c r="D172" s="62">
        <f>IF(C172="Simples",Gráficos!B$22,IF(C172="Médio",Gráficos!B$23,IF(C172="Complexo",Gráficos!B$24,0)))</f>
        <v>0</v>
      </c>
      <c r="E172" s="62"/>
      <c r="F172" s="62">
        <f>IF(E172="Simples",Gráficos!B$28,IF(E172="Médio",Gráficos!B$29,IF(E172="Complexo",Gráficos!B$30,0)))</f>
        <v>0</v>
      </c>
      <c r="G172" s="62">
        <f t="shared" si="1"/>
        <v>0</v>
      </c>
      <c r="H172" s="63">
        <f>COUNTIF(Acompanhamento!$E$5:$E$2030,A172)</f>
        <v>0</v>
      </c>
    </row>
    <row r="173" spans="1:8" ht="15.75" customHeight="1">
      <c r="A173" s="68"/>
      <c r="B173" s="68"/>
      <c r="C173" s="62"/>
      <c r="D173" s="62">
        <f>IF(C173="Simples",Gráficos!B$22,IF(C173="Médio",Gráficos!B$23,IF(C173="Complexo",Gráficos!B$24,0)))</f>
        <v>0</v>
      </c>
      <c r="E173" s="62"/>
      <c r="F173" s="62">
        <f>IF(E173="Simples",Gráficos!B$28,IF(E173="Médio",Gráficos!B$29,IF(E173="Complexo",Gráficos!B$30,0)))</f>
        <v>0</v>
      </c>
      <c r="G173" s="62">
        <f t="shared" si="1"/>
        <v>0</v>
      </c>
      <c r="H173" s="63">
        <f>COUNTIF(Acompanhamento!$E$5:$E$2030,A173)</f>
        <v>0</v>
      </c>
    </row>
    <row r="174" spans="1:8" ht="15.75" customHeight="1">
      <c r="A174" s="68"/>
      <c r="B174" s="68"/>
      <c r="C174" s="62"/>
      <c r="D174" s="62">
        <f>IF(C174="Simples",Gráficos!B$22,IF(C174="Médio",Gráficos!B$23,IF(C174="Complexo",Gráficos!B$24,0)))</f>
        <v>0</v>
      </c>
      <c r="E174" s="62"/>
      <c r="F174" s="62">
        <f>IF(E174="Simples",Gráficos!B$28,IF(E174="Médio",Gráficos!B$29,IF(E174="Complexo",Gráficos!B$30,0)))</f>
        <v>0</v>
      </c>
      <c r="G174" s="62">
        <f t="shared" si="1"/>
        <v>0</v>
      </c>
      <c r="H174" s="63">
        <f>COUNTIF(Acompanhamento!$E$5:$E$2030,A174)</f>
        <v>0</v>
      </c>
    </row>
    <row r="175" spans="1:8" ht="15.75" customHeight="1">
      <c r="A175" s="68"/>
      <c r="B175" s="68"/>
      <c r="C175" s="62"/>
      <c r="D175" s="62">
        <f>IF(C175="Simples",Gráficos!B$22,IF(C175="Médio",Gráficos!B$23,IF(C175="Complexo",Gráficos!B$24,0)))</f>
        <v>0</v>
      </c>
      <c r="E175" s="62"/>
      <c r="F175" s="62">
        <f>IF(E175="Simples",Gráficos!B$28,IF(E175="Médio",Gráficos!B$29,IF(E175="Complexo",Gráficos!B$30,0)))</f>
        <v>0</v>
      </c>
      <c r="G175" s="62">
        <f t="shared" si="1"/>
        <v>0</v>
      </c>
      <c r="H175" s="63">
        <f>COUNTIF(Acompanhamento!$E$5:$E$2030,A175)</f>
        <v>0</v>
      </c>
    </row>
    <row r="176" spans="1:8" ht="15.75" customHeight="1">
      <c r="A176" s="68"/>
      <c r="B176" s="68"/>
      <c r="C176" s="62"/>
      <c r="D176" s="62">
        <f>IF(C176="Simples",Gráficos!B$22,IF(C176="Médio",Gráficos!B$23,IF(C176="Complexo",Gráficos!B$24,0)))</f>
        <v>0</v>
      </c>
      <c r="E176" s="62"/>
      <c r="F176" s="62">
        <f>IF(E176="Simples",Gráficos!B$28,IF(E176="Médio",Gráficos!B$29,IF(E176="Complexo",Gráficos!B$30,0)))</f>
        <v>0</v>
      </c>
      <c r="G176" s="62">
        <f t="shared" si="1"/>
        <v>0</v>
      </c>
      <c r="H176" s="63">
        <f>COUNTIF(Acompanhamento!$E$5:$E$2030,A176)</f>
        <v>0</v>
      </c>
    </row>
    <row r="177" spans="1:8" ht="15.75" customHeight="1">
      <c r="A177" s="68"/>
      <c r="B177" s="68"/>
      <c r="C177" s="62"/>
      <c r="D177" s="62">
        <f>IF(C177="Simples",Gráficos!B$22,IF(C177="Médio",Gráficos!B$23,IF(C177="Complexo",Gráficos!B$24,0)))</f>
        <v>0</v>
      </c>
      <c r="E177" s="62"/>
      <c r="F177" s="62">
        <f>IF(E177="Simples",Gráficos!B$28,IF(E177="Médio",Gráficos!B$29,IF(E177="Complexo",Gráficos!B$30,0)))</f>
        <v>0</v>
      </c>
      <c r="G177" s="62">
        <f t="shared" si="1"/>
        <v>0</v>
      </c>
      <c r="H177" s="63">
        <f>COUNTIF(Acompanhamento!$E$5:$E$2030,A177)</f>
        <v>0</v>
      </c>
    </row>
    <row r="178" spans="1:8" ht="15.75" customHeight="1">
      <c r="A178" s="68"/>
      <c r="B178" s="68"/>
      <c r="C178" s="62"/>
      <c r="D178" s="62">
        <f>IF(C178="Simples",Gráficos!B$22,IF(C178="Médio",Gráficos!B$23,IF(C178="Complexo",Gráficos!B$24,0)))</f>
        <v>0</v>
      </c>
      <c r="E178" s="62"/>
      <c r="F178" s="62">
        <f>IF(E178="Simples",Gráficos!B$28,IF(E178="Médio",Gráficos!B$29,IF(E178="Complexo",Gráficos!B$30,0)))</f>
        <v>0</v>
      </c>
      <c r="G178" s="62">
        <f t="shared" si="1"/>
        <v>0</v>
      </c>
      <c r="H178" s="63">
        <f>COUNTIF(Acompanhamento!$E$5:$E$2030,A178)</f>
        <v>0</v>
      </c>
    </row>
    <row r="179" spans="1:8" ht="15.75" customHeight="1">
      <c r="A179" s="68"/>
      <c r="B179" s="68"/>
      <c r="C179" s="62"/>
      <c r="D179" s="62">
        <f>IF(C179="Simples",Gráficos!B$22,IF(C179="Médio",Gráficos!B$23,IF(C179="Complexo",Gráficos!B$24,0)))</f>
        <v>0</v>
      </c>
      <c r="E179" s="62"/>
      <c r="F179" s="62">
        <f>IF(E179="Simples",Gráficos!B$28,IF(E179="Médio",Gráficos!B$29,IF(E179="Complexo",Gráficos!B$30,0)))</f>
        <v>0</v>
      </c>
      <c r="G179" s="62">
        <f t="shared" si="1"/>
        <v>0</v>
      </c>
      <c r="H179" s="63">
        <f>COUNTIF(Acompanhamento!$E$5:$E$2030,A179)</f>
        <v>0</v>
      </c>
    </row>
    <row r="180" spans="1:8" ht="15.75" customHeight="1">
      <c r="A180" s="68"/>
      <c r="B180" s="68"/>
      <c r="C180" s="62"/>
      <c r="D180" s="62">
        <f>IF(C180="Simples",Gráficos!B$22,IF(C180="Médio",Gráficos!B$23,IF(C180="Complexo",Gráficos!B$24,0)))</f>
        <v>0</v>
      </c>
      <c r="E180" s="62"/>
      <c r="F180" s="62">
        <f>IF(E180="Simples",Gráficos!B$28,IF(E180="Médio",Gráficos!B$29,IF(E180="Complexo",Gráficos!B$30,0)))</f>
        <v>0</v>
      </c>
      <c r="G180" s="62">
        <f t="shared" si="1"/>
        <v>0</v>
      </c>
      <c r="H180" s="63">
        <f>COUNTIF(Acompanhamento!$E$5:$E$2030,A180)</f>
        <v>0</v>
      </c>
    </row>
    <row r="181" spans="1:8" ht="15.75" customHeight="1">
      <c r="A181" s="68"/>
      <c r="B181" s="68"/>
      <c r="C181" s="62"/>
      <c r="D181" s="62">
        <f>IF(C181="Simples",Gráficos!B$22,IF(C181="Médio",Gráficos!B$23,IF(C181="Complexo",Gráficos!B$24,0)))</f>
        <v>0</v>
      </c>
      <c r="E181" s="62"/>
      <c r="F181" s="62">
        <f>IF(E181="Simples",Gráficos!B$28,IF(E181="Médio",Gráficos!B$29,IF(E181="Complexo",Gráficos!B$30,0)))</f>
        <v>0</v>
      </c>
      <c r="G181" s="62">
        <f t="shared" si="1"/>
        <v>0</v>
      </c>
      <c r="H181" s="63">
        <f>COUNTIF(Acompanhamento!$E$5:$E$2030,A181)</f>
        <v>0</v>
      </c>
    </row>
    <row r="182" spans="1:8" ht="15.75" customHeight="1">
      <c r="A182" s="68"/>
      <c r="B182" s="68"/>
      <c r="C182" s="62"/>
      <c r="D182" s="62">
        <f>IF(C182="Simples",Gráficos!B$22,IF(C182="Médio",Gráficos!B$23,IF(C182="Complexo",Gráficos!B$24,0)))</f>
        <v>0</v>
      </c>
      <c r="E182" s="62"/>
      <c r="F182" s="62">
        <f>IF(E182="Simples",Gráficos!B$28,IF(E182="Médio",Gráficos!B$29,IF(E182="Complexo",Gráficos!B$30,0)))</f>
        <v>0</v>
      </c>
      <c r="G182" s="62">
        <f t="shared" si="1"/>
        <v>0</v>
      </c>
      <c r="H182" s="63">
        <f>COUNTIF(Acompanhamento!$E$5:$E$2030,A182)</f>
        <v>0</v>
      </c>
    </row>
    <row r="183" spans="1:8" ht="15.75" customHeight="1">
      <c r="A183" s="68"/>
      <c r="B183" s="68"/>
      <c r="C183" s="62"/>
      <c r="D183" s="62">
        <f>IF(C183="Simples",Gráficos!B$22,IF(C183="Médio",Gráficos!B$23,IF(C183="Complexo",Gráficos!B$24,0)))</f>
        <v>0</v>
      </c>
      <c r="E183" s="62"/>
      <c r="F183" s="62">
        <f>IF(E183="Simples",Gráficos!B$28,IF(E183="Médio",Gráficos!B$29,IF(E183="Complexo",Gráficos!B$30,0)))</f>
        <v>0</v>
      </c>
      <c r="G183" s="62">
        <f t="shared" si="1"/>
        <v>0</v>
      </c>
      <c r="H183" s="63">
        <f>COUNTIF(Acompanhamento!$E$5:$E$2030,A183)</f>
        <v>0</v>
      </c>
    </row>
    <row r="184" spans="1:8" ht="15.75" customHeight="1">
      <c r="A184" s="68"/>
      <c r="B184" s="68"/>
      <c r="C184" s="62"/>
      <c r="D184" s="62">
        <f>IF(C184="Simples",Gráficos!B$22,IF(C184="Médio",Gráficos!B$23,IF(C184="Complexo",Gráficos!B$24,0)))</f>
        <v>0</v>
      </c>
      <c r="E184" s="62"/>
      <c r="F184" s="62">
        <f>IF(E184="Simples",Gráficos!B$28,IF(E184="Médio",Gráficos!B$29,IF(E184="Complexo",Gráficos!B$30,0)))</f>
        <v>0</v>
      </c>
      <c r="G184" s="62">
        <f t="shared" si="1"/>
        <v>0</v>
      </c>
      <c r="H184" s="63">
        <f>COUNTIF(Acompanhamento!$E$5:$E$2030,A184)</f>
        <v>0</v>
      </c>
    </row>
    <row r="185" spans="1:8" ht="15.75" customHeight="1">
      <c r="A185" s="68"/>
      <c r="B185" s="68"/>
      <c r="C185" s="62"/>
      <c r="D185" s="62">
        <f>IF(C185="Simples",Gráficos!B$22,IF(C185="Médio",Gráficos!B$23,IF(C185="Complexo",Gráficos!B$24,0)))</f>
        <v>0</v>
      </c>
      <c r="E185" s="62"/>
      <c r="F185" s="62">
        <f>IF(E185="Simples",Gráficos!B$28,IF(E185="Médio",Gráficos!B$29,IF(E185="Complexo",Gráficos!B$30,0)))</f>
        <v>0</v>
      </c>
      <c r="G185" s="62">
        <f t="shared" si="1"/>
        <v>0</v>
      </c>
      <c r="H185" s="63">
        <f>COUNTIF(Acompanhamento!$E$5:$E$2030,A185)</f>
        <v>0</v>
      </c>
    </row>
    <row r="186" spans="1:8" ht="15.75" customHeight="1">
      <c r="A186" s="68"/>
      <c r="B186" s="68"/>
      <c r="C186" s="62"/>
      <c r="D186" s="62">
        <f>IF(C186="Simples",Gráficos!B$22,IF(C186="Médio",Gráficos!B$23,IF(C186="Complexo",Gráficos!B$24,0)))</f>
        <v>0</v>
      </c>
      <c r="E186" s="62"/>
      <c r="F186" s="62">
        <f>IF(E186="Simples",Gráficos!B$28,IF(E186="Médio",Gráficos!B$29,IF(E186="Complexo",Gráficos!B$30,0)))</f>
        <v>0</v>
      </c>
      <c r="G186" s="62">
        <f t="shared" si="1"/>
        <v>0</v>
      </c>
      <c r="H186" s="63">
        <f>COUNTIF(Acompanhamento!$E$5:$E$2030,A186)</f>
        <v>0</v>
      </c>
    </row>
    <row r="187" spans="1:8" ht="15.75" customHeight="1">
      <c r="A187" s="68"/>
      <c r="B187" s="68"/>
      <c r="C187" s="62"/>
      <c r="D187" s="62">
        <f>IF(C187="Simples",Gráficos!B$22,IF(C187="Médio",Gráficos!B$23,IF(C187="Complexo",Gráficos!B$24,0)))</f>
        <v>0</v>
      </c>
      <c r="E187" s="62"/>
      <c r="F187" s="62">
        <f>IF(E187="Simples",Gráficos!B$28,IF(E187="Médio",Gráficos!B$29,IF(E187="Complexo",Gráficos!B$30,0)))</f>
        <v>0</v>
      </c>
      <c r="G187" s="62">
        <f t="shared" si="1"/>
        <v>0</v>
      </c>
      <c r="H187" s="63">
        <f>COUNTIF(Acompanhamento!$E$5:$E$2030,A187)</f>
        <v>0</v>
      </c>
    </row>
    <row r="188" spans="1:8" ht="15.75" customHeight="1">
      <c r="A188" s="68"/>
      <c r="B188" s="68"/>
      <c r="C188" s="62"/>
      <c r="D188" s="62">
        <f>IF(C188="Simples",Gráficos!B$22,IF(C188="Médio",Gráficos!B$23,IF(C188="Complexo",Gráficos!B$24,0)))</f>
        <v>0</v>
      </c>
      <c r="E188" s="62"/>
      <c r="F188" s="62">
        <f>IF(E188="Simples",Gráficos!B$28,IF(E188="Médio",Gráficos!B$29,IF(E188="Complexo",Gráficos!B$30,0)))</f>
        <v>0</v>
      </c>
      <c r="G188" s="62">
        <f t="shared" si="1"/>
        <v>0</v>
      </c>
      <c r="H188" s="63">
        <f>COUNTIF(Acompanhamento!$E$5:$E$2030,A188)</f>
        <v>0</v>
      </c>
    </row>
    <row r="189" spans="1:8" ht="15.75" customHeight="1">
      <c r="A189" s="68"/>
      <c r="B189" s="68"/>
      <c r="C189" s="62"/>
      <c r="D189" s="62">
        <f>IF(C189="Simples",Gráficos!B$22,IF(C189="Médio",Gráficos!B$23,IF(C189="Complexo",Gráficos!B$24,0)))</f>
        <v>0</v>
      </c>
      <c r="E189" s="62"/>
      <c r="F189" s="62">
        <f>IF(E189="Simples",Gráficos!B$28,IF(E189="Médio",Gráficos!B$29,IF(E189="Complexo",Gráficos!B$30,0)))</f>
        <v>0</v>
      </c>
      <c r="G189" s="62">
        <f t="shared" si="1"/>
        <v>0</v>
      </c>
      <c r="H189" s="63">
        <f>COUNTIF(Acompanhamento!$E$5:$E$2030,A189)</f>
        <v>0</v>
      </c>
    </row>
    <row r="190" spans="1:8" ht="15.75" customHeight="1">
      <c r="A190" s="68"/>
      <c r="B190" s="68"/>
      <c r="C190" s="62"/>
      <c r="D190" s="62">
        <f>IF(C190="Simples",Gráficos!B$22,IF(C190="Médio",Gráficos!B$23,IF(C190="Complexo",Gráficos!B$24,0)))</f>
        <v>0</v>
      </c>
      <c r="E190" s="62"/>
      <c r="F190" s="62">
        <f>IF(E190="Simples",Gráficos!B$28,IF(E190="Médio",Gráficos!B$29,IF(E190="Complexo",Gráficos!B$30,0)))</f>
        <v>0</v>
      </c>
      <c r="G190" s="62">
        <f t="shared" si="1"/>
        <v>0</v>
      </c>
      <c r="H190" s="63">
        <f>COUNTIF(Acompanhamento!$E$5:$E$2030,A190)</f>
        <v>0</v>
      </c>
    </row>
    <row r="191" spans="1:8" ht="15.75" customHeight="1">
      <c r="A191" s="68"/>
      <c r="B191" s="68"/>
      <c r="C191" s="62"/>
      <c r="D191" s="62">
        <f>IF(C191="Simples",Gráficos!B$22,IF(C191="Médio",Gráficos!B$23,IF(C191="Complexo",Gráficos!B$24,0)))</f>
        <v>0</v>
      </c>
      <c r="E191" s="62"/>
      <c r="F191" s="62">
        <f>IF(E191="Simples",Gráficos!B$28,IF(E191="Médio",Gráficos!B$29,IF(E191="Complexo",Gráficos!B$30,0)))</f>
        <v>0</v>
      </c>
      <c r="G191" s="62">
        <f t="shared" si="1"/>
        <v>0</v>
      </c>
      <c r="H191" s="63">
        <f>COUNTIF(Acompanhamento!$E$5:$E$2030,A191)</f>
        <v>0</v>
      </c>
    </row>
    <row r="192" spans="1:8" ht="15.75" customHeight="1">
      <c r="A192" s="68"/>
      <c r="B192" s="68"/>
      <c r="C192" s="62"/>
      <c r="D192" s="62">
        <f>IF(C192="Simples",Gráficos!B$22,IF(C192="Médio",Gráficos!B$23,IF(C192="Complexo",Gráficos!B$24,0)))</f>
        <v>0</v>
      </c>
      <c r="E192" s="62"/>
      <c r="F192" s="62">
        <f>IF(E192="Simples",Gráficos!B$28,IF(E192="Médio",Gráficos!B$29,IF(E192="Complexo",Gráficos!B$30,0)))</f>
        <v>0</v>
      </c>
      <c r="G192" s="62">
        <f t="shared" si="1"/>
        <v>0</v>
      </c>
      <c r="H192" s="63">
        <f>COUNTIF(Acompanhamento!$E$5:$E$2030,A192)</f>
        <v>0</v>
      </c>
    </row>
    <row r="193" spans="1:8" ht="15.75" customHeight="1">
      <c r="A193" s="68"/>
      <c r="B193" s="68"/>
      <c r="C193" s="62"/>
      <c r="D193" s="62">
        <f>IF(C193="Simples",Gráficos!B$22,IF(C193="Médio",Gráficos!B$23,IF(C193="Complexo",Gráficos!B$24,0)))</f>
        <v>0</v>
      </c>
      <c r="E193" s="62"/>
      <c r="F193" s="62">
        <f>IF(E193="Simples",Gráficos!B$28,IF(E193="Médio",Gráficos!B$29,IF(E193="Complexo",Gráficos!B$30,0)))</f>
        <v>0</v>
      </c>
      <c r="G193" s="62">
        <f t="shared" si="1"/>
        <v>0</v>
      </c>
      <c r="H193" s="63">
        <f>COUNTIF(Acompanhamento!$E$5:$E$2030,A193)</f>
        <v>0</v>
      </c>
    </row>
    <row r="194" spans="1:8" ht="15.75" customHeight="1">
      <c r="A194" s="68"/>
      <c r="B194" s="68"/>
      <c r="C194" s="62"/>
      <c r="D194" s="62">
        <f>IF(C194="Simples",Gráficos!B$22,IF(C194="Médio",Gráficos!B$23,IF(C194="Complexo",Gráficos!B$24,0)))</f>
        <v>0</v>
      </c>
      <c r="E194" s="62"/>
      <c r="F194" s="62">
        <f>IF(E194="Simples",Gráficos!B$28,IF(E194="Médio",Gráficos!B$29,IF(E194="Complexo",Gráficos!B$30,0)))</f>
        <v>0</v>
      </c>
      <c r="G194" s="62">
        <f t="shared" si="1"/>
        <v>0</v>
      </c>
      <c r="H194" s="63">
        <f>COUNTIF(Acompanhamento!$E$5:$E$2030,A194)</f>
        <v>0</v>
      </c>
    </row>
    <row r="195" spans="1:8" ht="15.75" customHeight="1">
      <c r="A195" s="68"/>
      <c r="B195" s="68"/>
      <c r="C195" s="62"/>
      <c r="D195" s="62">
        <f>IF(C195="Simples",Gráficos!B$22,IF(C195="Médio",Gráficos!B$23,IF(C195="Complexo",Gráficos!B$24,0)))</f>
        <v>0</v>
      </c>
      <c r="E195" s="62"/>
      <c r="F195" s="62">
        <f>IF(E195="Simples",Gráficos!B$28,IF(E195="Médio",Gráficos!B$29,IF(E195="Complexo",Gráficos!B$30,0)))</f>
        <v>0</v>
      </c>
      <c r="G195" s="62">
        <f t="shared" si="1"/>
        <v>0</v>
      </c>
      <c r="H195" s="63">
        <f>COUNTIF(Acompanhamento!$E$5:$E$2030,A195)</f>
        <v>0</v>
      </c>
    </row>
    <row r="196" spans="1:8" ht="15.75" customHeight="1">
      <c r="A196" s="68"/>
      <c r="B196" s="68"/>
      <c r="C196" s="62"/>
      <c r="D196" s="62">
        <f>IF(C196="Simples",Gráficos!B$22,IF(C196="Médio",Gráficos!B$23,IF(C196="Complexo",Gráficos!B$24,0)))</f>
        <v>0</v>
      </c>
      <c r="E196" s="62"/>
      <c r="F196" s="62">
        <f>IF(E196="Simples",Gráficos!B$28,IF(E196="Médio",Gráficos!B$29,IF(E196="Complexo",Gráficos!B$30,0)))</f>
        <v>0</v>
      </c>
      <c r="G196" s="62">
        <f t="shared" si="1"/>
        <v>0</v>
      </c>
      <c r="H196" s="63">
        <f>COUNTIF(Acompanhamento!$E$5:$E$2030,A196)</f>
        <v>0</v>
      </c>
    </row>
    <row r="197" spans="1:8" ht="15.75" customHeight="1">
      <c r="A197" s="68"/>
      <c r="B197" s="68"/>
      <c r="C197" s="62"/>
      <c r="D197" s="62">
        <f>IF(C197="Simples",Gráficos!B$22,IF(C197="Médio",Gráficos!B$23,IF(C197="Complexo",Gráficos!B$24,0)))</f>
        <v>0</v>
      </c>
      <c r="E197" s="62"/>
      <c r="F197" s="62">
        <f>IF(E197="Simples",Gráficos!B$28,IF(E197="Médio",Gráficos!B$29,IF(E197="Complexo",Gráficos!B$30,0)))</f>
        <v>0</v>
      </c>
      <c r="G197" s="62">
        <f t="shared" si="1"/>
        <v>0</v>
      </c>
      <c r="H197" s="63">
        <f>COUNTIF(Acompanhamento!$E$5:$E$2030,A197)</f>
        <v>0</v>
      </c>
    </row>
    <row r="198" spans="1:8" ht="15.75" customHeight="1">
      <c r="A198" s="68"/>
      <c r="B198" s="68"/>
      <c r="C198" s="62"/>
      <c r="D198" s="62">
        <f>IF(C198="Simples",Gráficos!B$22,IF(C198="Médio",Gráficos!B$23,IF(C198="Complexo",Gráficos!B$24,0)))</f>
        <v>0</v>
      </c>
      <c r="E198" s="62"/>
      <c r="F198" s="62">
        <f>IF(E198="Simples",Gráficos!B$28,IF(E198="Médio",Gráficos!B$29,IF(E198="Complexo",Gráficos!B$30,0)))</f>
        <v>0</v>
      </c>
      <c r="G198" s="62">
        <f t="shared" si="1"/>
        <v>0</v>
      </c>
      <c r="H198" s="63">
        <f>COUNTIF(Acompanhamento!$E$5:$E$2030,A198)</f>
        <v>0</v>
      </c>
    </row>
    <row r="199" spans="1:8" ht="15.75" customHeight="1">
      <c r="A199" s="68"/>
      <c r="B199" s="68"/>
      <c r="C199" s="62"/>
      <c r="D199" s="62">
        <f>IF(C199="Simples",Gráficos!B$22,IF(C199="Médio",Gráficos!B$23,IF(C199="Complexo",Gráficos!B$24,0)))</f>
        <v>0</v>
      </c>
      <c r="E199" s="62"/>
      <c r="F199" s="62">
        <f>IF(E199="Simples",Gráficos!B$28,IF(E199="Médio",Gráficos!B$29,IF(E199="Complexo",Gráficos!B$30,0)))</f>
        <v>0</v>
      </c>
      <c r="G199" s="62">
        <f t="shared" si="1"/>
        <v>0</v>
      </c>
      <c r="H199" s="63">
        <f>COUNTIF(Acompanhamento!$E$5:$E$2030,A199)</f>
        <v>0</v>
      </c>
    </row>
    <row r="200" spans="1:8" ht="15.75" customHeight="1">
      <c r="A200" s="68"/>
      <c r="B200" s="68"/>
      <c r="C200" s="62"/>
      <c r="D200" s="62">
        <f>IF(C200="Simples",Gráficos!B$22,IF(C200="Médio",Gráficos!B$23,IF(C200="Complexo",Gráficos!B$24,0)))</f>
        <v>0</v>
      </c>
      <c r="E200" s="62"/>
      <c r="F200" s="62">
        <f>IF(E200="Simples",Gráficos!B$28,IF(E200="Médio",Gráficos!B$29,IF(E200="Complexo",Gráficos!B$30,0)))</f>
        <v>0</v>
      </c>
      <c r="G200" s="62">
        <f t="shared" si="1"/>
        <v>0</v>
      </c>
      <c r="H200" s="63">
        <f>COUNTIF(Acompanhamento!$E$5:$E$2030,A200)</f>
        <v>0</v>
      </c>
    </row>
    <row r="201" spans="1:8" ht="15.75" customHeight="1">
      <c r="A201" s="68"/>
      <c r="B201" s="68"/>
      <c r="C201" s="62"/>
      <c r="D201" s="62">
        <f>IF(C201="Simples",Gráficos!B$22,IF(C201="Médio",Gráficos!B$23,IF(C201="Complexo",Gráficos!B$24,0)))</f>
        <v>0</v>
      </c>
      <c r="E201" s="62"/>
      <c r="F201" s="62">
        <f>IF(E201="Simples",Gráficos!B$28,IF(E201="Médio",Gráficos!B$29,IF(E201="Complexo",Gráficos!B$30,0)))</f>
        <v>0</v>
      </c>
      <c r="G201" s="62">
        <f t="shared" si="1"/>
        <v>0</v>
      </c>
      <c r="H201" s="63">
        <f>COUNTIF(Acompanhamento!$E$5:$E$2030,A201)</f>
        <v>0</v>
      </c>
    </row>
    <row r="202" spans="1:8" ht="15.75" customHeight="1">
      <c r="A202" s="68"/>
      <c r="B202" s="68"/>
      <c r="C202" s="62"/>
      <c r="D202" s="62">
        <f>IF(C202="Simples",Gráficos!B$22,IF(C202="Médio",Gráficos!B$23,IF(C202="Complexo",Gráficos!B$24,0)))</f>
        <v>0</v>
      </c>
      <c r="E202" s="62"/>
      <c r="F202" s="62">
        <f>IF(E202="Simples",Gráficos!B$28,IF(E202="Médio",Gráficos!B$29,IF(E202="Complexo",Gráficos!B$30,0)))</f>
        <v>0</v>
      </c>
      <c r="G202" s="62">
        <f t="shared" si="1"/>
        <v>0</v>
      </c>
      <c r="H202" s="63">
        <f>COUNTIF(Acompanhamento!$E$5:$E$2030,A202)</f>
        <v>0</v>
      </c>
    </row>
    <row r="203" spans="1:8" ht="15.75" customHeight="1">
      <c r="A203" s="68"/>
      <c r="B203" s="68"/>
      <c r="C203" s="62"/>
      <c r="D203" s="62">
        <f>IF(C203="Simples",Gráficos!B$22,IF(C203="Médio",Gráficos!B$23,IF(C203="Complexo",Gráficos!B$24,0)))</f>
        <v>0</v>
      </c>
      <c r="E203" s="62"/>
      <c r="F203" s="62">
        <f>IF(E203="Simples",Gráficos!B$28,IF(E203="Médio",Gráficos!B$29,IF(E203="Complexo",Gráficos!B$30,0)))</f>
        <v>0</v>
      </c>
      <c r="G203" s="62">
        <f t="shared" si="1"/>
        <v>0</v>
      </c>
      <c r="H203" s="63">
        <f>COUNTIF(Acompanhamento!$E$5:$E$2030,A203)</f>
        <v>0</v>
      </c>
    </row>
    <row r="204" spans="1:8" ht="15.75" customHeight="1">
      <c r="A204" s="68"/>
      <c r="B204" s="68"/>
      <c r="C204" s="62"/>
      <c r="D204" s="62">
        <f>IF(C204="Simples",Gráficos!B$22,IF(C204="Médio",Gráficos!B$23,IF(C204="Complexo",Gráficos!B$24,0)))</f>
        <v>0</v>
      </c>
      <c r="E204" s="62"/>
      <c r="F204" s="62">
        <f>IF(E204="Simples",Gráficos!B$28,IF(E204="Médio",Gráficos!B$29,IF(E204="Complexo",Gráficos!B$30,0)))</f>
        <v>0</v>
      </c>
      <c r="G204" s="62">
        <f t="shared" si="1"/>
        <v>0</v>
      </c>
      <c r="H204" s="63">
        <f>COUNTIF(Acompanhamento!$E$5:$E$2030,A204)</f>
        <v>0</v>
      </c>
    </row>
    <row r="205" spans="1:8" ht="15.75" customHeight="1">
      <c r="A205" s="68"/>
      <c r="B205" s="68"/>
      <c r="C205" s="62"/>
      <c r="D205" s="62">
        <f>IF(C205="Simples",Gráficos!B$22,IF(C205="Médio",Gráficos!B$23,IF(C205="Complexo",Gráficos!B$24,0)))</f>
        <v>0</v>
      </c>
      <c r="E205" s="62"/>
      <c r="F205" s="62">
        <f>IF(E205="Simples",Gráficos!B$28,IF(E205="Médio",Gráficos!B$29,IF(E205="Complexo",Gráficos!B$30,0)))</f>
        <v>0</v>
      </c>
      <c r="G205" s="62">
        <f t="shared" si="1"/>
        <v>0</v>
      </c>
      <c r="H205" s="63">
        <f>COUNTIF(Acompanhamento!$E$5:$E$2030,A205)</f>
        <v>0</v>
      </c>
    </row>
    <row r="206" spans="1:8" ht="15.75" customHeight="1">
      <c r="A206" s="68"/>
      <c r="B206" s="68"/>
      <c r="C206" s="62"/>
      <c r="D206" s="62">
        <f>IF(C206="Simples",Gráficos!B$22,IF(C206="Médio",Gráficos!B$23,IF(C206="Complexo",Gráficos!B$24,0)))</f>
        <v>0</v>
      </c>
      <c r="E206" s="62"/>
      <c r="F206" s="62">
        <f>IF(E206="Simples",Gráficos!B$28,IF(E206="Médio",Gráficos!B$29,IF(E206="Complexo",Gráficos!B$30,0)))</f>
        <v>0</v>
      </c>
      <c r="G206" s="62">
        <f t="shared" si="1"/>
        <v>0</v>
      </c>
      <c r="H206" s="63">
        <f>COUNTIF(Acompanhamento!$E$5:$E$2030,A206)</f>
        <v>0</v>
      </c>
    </row>
    <row r="207" spans="1:8" ht="15.75" customHeight="1">
      <c r="A207" s="68"/>
      <c r="B207" s="68"/>
      <c r="C207" s="62"/>
      <c r="D207" s="62">
        <f>IF(C207="Simples",Gráficos!B$22,IF(C207="Médio",Gráficos!B$23,IF(C207="Complexo",Gráficos!B$24,0)))</f>
        <v>0</v>
      </c>
      <c r="E207" s="62"/>
      <c r="F207" s="62">
        <f>IF(E207="Simples",Gráficos!B$28,IF(E207="Médio",Gráficos!B$29,IF(E207="Complexo",Gráficos!B$30,0)))</f>
        <v>0</v>
      </c>
      <c r="G207" s="62">
        <f t="shared" si="1"/>
        <v>0</v>
      </c>
      <c r="H207" s="63">
        <f>COUNTIF(Acompanhamento!$E$5:$E$2030,A207)</f>
        <v>0</v>
      </c>
    </row>
    <row r="208" spans="1:8" ht="15.75" customHeight="1">
      <c r="A208" s="68"/>
      <c r="B208" s="68"/>
      <c r="C208" s="62"/>
      <c r="D208" s="62">
        <f>IF(C208="Simples",Gráficos!B$22,IF(C208="Médio",Gráficos!B$23,IF(C208="Complexo",Gráficos!B$24,0)))</f>
        <v>0</v>
      </c>
      <c r="E208" s="62"/>
      <c r="F208" s="62">
        <f>IF(E208="Simples",Gráficos!B$28,IF(E208="Médio",Gráficos!B$29,IF(E208="Complexo",Gráficos!B$30,0)))</f>
        <v>0</v>
      </c>
      <c r="G208" s="62">
        <f t="shared" si="1"/>
        <v>0</v>
      </c>
      <c r="H208" s="63">
        <f>COUNTIF(Acompanhamento!$E$5:$E$2030,A208)</f>
        <v>0</v>
      </c>
    </row>
    <row r="209" spans="1:8" ht="15.75" customHeight="1">
      <c r="A209" s="68"/>
      <c r="B209" s="68"/>
      <c r="C209" s="62"/>
      <c r="D209" s="62">
        <f>IF(C209="Simples",Gráficos!B$22,IF(C209="Médio",Gráficos!B$23,IF(C209="Complexo",Gráficos!B$24,0)))</f>
        <v>0</v>
      </c>
      <c r="E209" s="62"/>
      <c r="F209" s="62">
        <f>IF(E209="Simples",Gráficos!B$28,IF(E209="Médio",Gráficos!B$29,IF(E209="Complexo",Gráficos!B$30,0)))</f>
        <v>0</v>
      </c>
      <c r="G209" s="62">
        <f t="shared" si="1"/>
        <v>0</v>
      </c>
      <c r="H209" s="63">
        <f>COUNTIF(Acompanhamento!$E$5:$E$2030,A209)</f>
        <v>0</v>
      </c>
    </row>
    <row r="210" spans="1:8" ht="15.75" customHeight="1">
      <c r="A210" s="68"/>
      <c r="B210" s="68"/>
      <c r="C210" s="62"/>
      <c r="D210" s="62">
        <f>IF(C210="Simples",Gráficos!B$22,IF(C210="Médio",Gráficos!B$23,IF(C210="Complexo",Gráficos!B$24,0)))</f>
        <v>0</v>
      </c>
      <c r="E210" s="62"/>
      <c r="F210" s="62">
        <f>IF(E210="Simples",Gráficos!B$28,IF(E210="Médio",Gráficos!B$29,IF(E210="Complexo",Gráficos!B$30,0)))</f>
        <v>0</v>
      </c>
      <c r="G210" s="62">
        <f t="shared" si="1"/>
        <v>0</v>
      </c>
      <c r="H210" s="63">
        <f>COUNTIF(Acompanhamento!$E$5:$E$2030,A210)</f>
        <v>0</v>
      </c>
    </row>
    <row r="211" spans="1:8" ht="15.75" customHeight="1">
      <c r="A211" s="68"/>
      <c r="B211" s="68"/>
      <c r="C211" s="62"/>
      <c r="D211" s="62">
        <f>IF(C211="Simples",Gráficos!B$22,IF(C211="Médio",Gráficos!B$23,IF(C211="Complexo",Gráficos!B$24,0)))</f>
        <v>0</v>
      </c>
      <c r="E211" s="62"/>
      <c r="F211" s="62">
        <f>IF(E211="Simples",Gráficos!B$28,IF(E211="Médio",Gráficos!B$29,IF(E211="Complexo",Gráficos!B$30,0)))</f>
        <v>0</v>
      </c>
      <c r="G211" s="62">
        <f t="shared" si="1"/>
        <v>0</v>
      </c>
      <c r="H211" s="63">
        <f>COUNTIF(Acompanhamento!$E$5:$E$2030,A211)</f>
        <v>0</v>
      </c>
    </row>
    <row r="212" spans="1:8" ht="15.75" customHeight="1">
      <c r="A212" s="68"/>
      <c r="B212" s="68"/>
      <c r="C212" s="62"/>
      <c r="D212" s="62">
        <f>IF(C212="Simples",Gráficos!B$22,IF(C212="Médio",Gráficos!B$23,IF(C212="Complexo",Gráficos!B$24,0)))</f>
        <v>0</v>
      </c>
      <c r="E212" s="62"/>
      <c r="F212" s="62">
        <f>IF(E212="Simples",Gráficos!B$28,IF(E212="Médio",Gráficos!B$29,IF(E212="Complexo",Gráficos!B$30,0)))</f>
        <v>0</v>
      </c>
      <c r="G212" s="62">
        <f t="shared" si="1"/>
        <v>0</v>
      </c>
      <c r="H212" s="63">
        <f>COUNTIF(Acompanhamento!$E$5:$E$2030,A212)</f>
        <v>0</v>
      </c>
    </row>
    <row r="213" spans="1:8" ht="15.75" customHeight="1">
      <c r="A213" s="68"/>
      <c r="B213" s="68"/>
      <c r="C213" s="62"/>
      <c r="D213" s="62">
        <f>IF(C213="Simples",Gráficos!B$22,IF(C213="Médio",Gráficos!B$23,IF(C213="Complexo",Gráficos!B$24,0)))</f>
        <v>0</v>
      </c>
      <c r="E213" s="62"/>
      <c r="F213" s="62">
        <f>IF(E213="Simples",Gráficos!B$28,IF(E213="Médio",Gráficos!B$29,IF(E213="Complexo",Gráficos!B$30,0)))</f>
        <v>0</v>
      </c>
      <c r="G213" s="62">
        <f t="shared" si="1"/>
        <v>0</v>
      </c>
      <c r="H213" s="63">
        <f>COUNTIF(Acompanhamento!$E$5:$E$2030,A213)</f>
        <v>0</v>
      </c>
    </row>
    <row r="214" spans="1:8" ht="15.75" customHeight="1">
      <c r="A214" s="68"/>
      <c r="B214" s="68"/>
      <c r="C214" s="62"/>
      <c r="D214" s="62">
        <f>IF(C214="Simples",Gráficos!B$22,IF(C214="Médio",Gráficos!B$23,IF(C214="Complexo",Gráficos!B$24,0)))</f>
        <v>0</v>
      </c>
      <c r="E214" s="62"/>
      <c r="F214" s="62">
        <f>IF(E214="Simples",Gráficos!B$28,IF(E214="Médio",Gráficos!B$29,IF(E214="Complexo",Gráficos!B$30,0)))</f>
        <v>0</v>
      </c>
      <c r="G214" s="62">
        <f t="shared" si="1"/>
        <v>0</v>
      </c>
      <c r="H214" s="63">
        <f>COUNTIF(Acompanhamento!$E$5:$E$2030,A214)</f>
        <v>0</v>
      </c>
    </row>
    <row r="215" spans="1:8" ht="15.75" customHeight="1">
      <c r="A215" s="68"/>
      <c r="B215" s="68"/>
      <c r="C215" s="62"/>
      <c r="D215" s="62">
        <f>IF(C215="Simples",Gráficos!B$22,IF(C215="Médio",Gráficos!B$23,IF(C215="Complexo",Gráficos!B$24,0)))</f>
        <v>0</v>
      </c>
      <c r="E215" s="62"/>
      <c r="F215" s="62">
        <f>IF(E215="Simples",Gráficos!B$28,IF(E215="Médio",Gráficos!B$29,IF(E215="Complexo",Gráficos!B$30,0)))</f>
        <v>0</v>
      </c>
      <c r="G215" s="62">
        <f t="shared" si="1"/>
        <v>0</v>
      </c>
      <c r="H215" s="63">
        <f>COUNTIF(Acompanhamento!$E$5:$E$2030,A215)</f>
        <v>0</v>
      </c>
    </row>
    <row r="216" spans="1:8" ht="15.75" customHeight="1">
      <c r="A216" s="68"/>
      <c r="B216" s="68"/>
      <c r="C216" s="62"/>
      <c r="D216" s="62">
        <f>IF(C216="Simples",Gráficos!B$22,IF(C216="Médio",Gráficos!B$23,IF(C216="Complexo",Gráficos!B$24,0)))</f>
        <v>0</v>
      </c>
      <c r="E216" s="62"/>
      <c r="F216" s="62">
        <f>IF(E216="Simples",Gráficos!B$28,IF(E216="Médio",Gráficos!B$29,IF(E216="Complexo",Gráficos!B$30,0)))</f>
        <v>0</v>
      </c>
      <c r="G216" s="62">
        <f t="shared" si="1"/>
        <v>0</v>
      </c>
      <c r="H216" s="63">
        <f>COUNTIF(Acompanhamento!$E$5:$E$2030,A216)</f>
        <v>0</v>
      </c>
    </row>
    <row r="217" spans="1:8" ht="15.75" customHeight="1">
      <c r="A217" s="68"/>
      <c r="B217" s="68"/>
      <c r="C217" s="62"/>
      <c r="D217" s="62">
        <f>IF(C217="Simples",Gráficos!B$22,IF(C217="Médio",Gráficos!B$23,IF(C217="Complexo",Gráficos!B$24,0)))</f>
        <v>0</v>
      </c>
      <c r="E217" s="62"/>
      <c r="F217" s="62">
        <f>IF(E217="Simples",Gráficos!B$28,IF(E217="Médio",Gráficos!B$29,IF(E217="Complexo",Gráficos!B$30,0)))</f>
        <v>0</v>
      </c>
      <c r="G217" s="62">
        <f t="shared" si="1"/>
        <v>0</v>
      </c>
      <c r="H217" s="63">
        <f>COUNTIF(Acompanhamento!$E$5:$E$2030,A217)</f>
        <v>0</v>
      </c>
    </row>
    <row r="218" spans="1:8" ht="15.75" customHeight="1">
      <c r="A218" s="68"/>
      <c r="B218" s="68"/>
      <c r="C218" s="62"/>
      <c r="D218" s="62">
        <f>IF(C218="Simples",Gráficos!B$22,IF(C218="Médio",Gráficos!B$23,IF(C218="Complexo",Gráficos!B$24,0)))</f>
        <v>0</v>
      </c>
      <c r="E218" s="62"/>
      <c r="F218" s="62">
        <f>IF(E218="Simples",Gráficos!B$28,IF(E218="Médio",Gráficos!B$29,IF(E218="Complexo",Gráficos!B$30,0)))</f>
        <v>0</v>
      </c>
      <c r="G218" s="62">
        <f t="shared" si="1"/>
        <v>0</v>
      </c>
      <c r="H218" s="63">
        <f>COUNTIF(Acompanhamento!$E$5:$E$2030,A218)</f>
        <v>0</v>
      </c>
    </row>
    <row r="219" spans="1:8" ht="15.75" customHeight="1">
      <c r="A219" s="68"/>
      <c r="B219" s="68"/>
      <c r="C219" s="62"/>
      <c r="D219" s="62">
        <f>IF(C219="Simples",Gráficos!B$22,IF(C219="Médio",Gráficos!B$23,IF(C219="Complexo",Gráficos!B$24,0)))</f>
        <v>0</v>
      </c>
      <c r="E219" s="62"/>
      <c r="F219" s="62">
        <f>IF(E219="Simples",Gráficos!B$28,IF(E219="Médio",Gráficos!B$29,IF(E219="Complexo",Gráficos!B$30,0)))</f>
        <v>0</v>
      </c>
      <c r="G219" s="62">
        <f t="shared" si="1"/>
        <v>0</v>
      </c>
      <c r="H219" s="63">
        <f>COUNTIF(Acompanhamento!$E$5:$E$2030,A219)</f>
        <v>0</v>
      </c>
    </row>
    <row r="220" spans="1:8" ht="15.75" customHeight="1">
      <c r="A220" s="68"/>
      <c r="B220" s="68"/>
      <c r="C220" s="62"/>
      <c r="D220" s="62">
        <f>IF(C220="Simples",Gráficos!B$22,IF(C220="Médio",Gráficos!B$23,IF(C220="Complexo",Gráficos!B$24,0)))</f>
        <v>0</v>
      </c>
      <c r="E220" s="62"/>
      <c r="F220" s="62">
        <f>IF(E220="Simples",Gráficos!B$28,IF(E220="Médio",Gráficos!B$29,IF(E220="Complexo",Gráficos!B$30,0)))</f>
        <v>0</v>
      </c>
      <c r="G220" s="62">
        <f t="shared" si="1"/>
        <v>0</v>
      </c>
      <c r="H220" s="63">
        <f>COUNTIF(Acompanhamento!$E$5:$E$2030,A220)</f>
        <v>0</v>
      </c>
    </row>
    <row r="221" spans="1:8" ht="15.75" customHeight="1">
      <c r="A221" s="68"/>
      <c r="B221" s="68"/>
      <c r="C221" s="62"/>
      <c r="D221" s="62">
        <f>IF(C221="Simples",Gráficos!B$22,IF(C221="Médio",Gráficos!B$23,IF(C221="Complexo",Gráficos!B$24,0)))</f>
        <v>0</v>
      </c>
      <c r="E221" s="62"/>
      <c r="F221" s="62">
        <f>IF(E221="Simples",Gráficos!B$28,IF(E221="Médio",Gráficos!B$29,IF(E221="Complexo",Gráficos!B$30,0)))</f>
        <v>0</v>
      </c>
      <c r="G221" s="62">
        <f t="shared" si="1"/>
        <v>0</v>
      </c>
      <c r="H221" s="63">
        <f>COUNTIF(Acompanhamento!$E$5:$E$2030,A221)</f>
        <v>0</v>
      </c>
    </row>
    <row r="222" spans="1:8" ht="15.75" customHeight="1">
      <c r="A222" s="68"/>
      <c r="B222" s="68"/>
      <c r="C222" s="62"/>
      <c r="D222" s="62">
        <f>IF(C222="Simples",Gráficos!B$22,IF(C222="Médio",Gráficos!B$23,IF(C222="Complexo",Gráficos!B$24,0)))</f>
        <v>0</v>
      </c>
      <c r="E222" s="62"/>
      <c r="F222" s="62">
        <f>IF(E222="Simples",Gráficos!B$28,IF(E222="Médio",Gráficos!B$29,IF(E222="Complexo",Gráficos!B$30,0)))</f>
        <v>0</v>
      </c>
      <c r="G222" s="62">
        <f t="shared" si="1"/>
        <v>0</v>
      </c>
      <c r="H222" s="63">
        <f>COUNTIF(Acompanhamento!$E$5:$E$2030,A222)</f>
        <v>0</v>
      </c>
    </row>
    <row r="223" spans="1:8" ht="15.75" customHeight="1">
      <c r="A223" s="68"/>
      <c r="B223" s="68"/>
      <c r="C223" s="62"/>
      <c r="D223" s="62">
        <f>IF(C223="Simples",Gráficos!B$22,IF(C223="Médio",Gráficos!B$23,IF(C223="Complexo",Gráficos!B$24,0)))</f>
        <v>0</v>
      </c>
      <c r="E223" s="62"/>
      <c r="F223" s="62">
        <f>IF(E223="Simples",Gráficos!B$28,IF(E223="Médio",Gráficos!B$29,IF(E223="Complexo",Gráficos!B$30,0)))</f>
        <v>0</v>
      </c>
      <c r="G223" s="62">
        <f t="shared" si="1"/>
        <v>0</v>
      </c>
      <c r="H223" s="63">
        <f>COUNTIF(Acompanhamento!$E$5:$E$2030,A223)</f>
        <v>0</v>
      </c>
    </row>
    <row r="224" spans="1:8" ht="15.75" customHeight="1">
      <c r="A224" s="68"/>
      <c r="B224" s="68"/>
      <c r="C224" s="62"/>
      <c r="D224" s="62">
        <f>IF(C224="Simples",Gráficos!B$22,IF(C224="Médio",Gráficos!B$23,IF(C224="Complexo",Gráficos!B$24,0)))</f>
        <v>0</v>
      </c>
      <c r="E224" s="62"/>
      <c r="F224" s="62">
        <f>IF(E224="Simples",Gráficos!B$28,IF(E224="Médio",Gráficos!B$29,IF(E224="Complexo",Gráficos!B$30,0)))</f>
        <v>0</v>
      </c>
      <c r="G224" s="62">
        <f t="shared" si="1"/>
        <v>0</v>
      </c>
      <c r="H224" s="63">
        <f>COUNTIF(Acompanhamento!$E$5:$E$2030,A224)</f>
        <v>0</v>
      </c>
    </row>
    <row r="225" spans="1:8" ht="15.75" customHeight="1">
      <c r="A225" s="68"/>
      <c r="B225" s="68"/>
      <c r="C225" s="62"/>
      <c r="D225" s="62">
        <f>IF(C225="Simples",Gráficos!B$22,IF(C225="Médio",Gráficos!B$23,IF(C225="Complexo",Gráficos!B$24,0)))</f>
        <v>0</v>
      </c>
      <c r="E225" s="62"/>
      <c r="F225" s="62">
        <f>IF(E225="Simples",Gráficos!B$28,IF(E225="Médio",Gráficos!B$29,IF(E225="Complexo",Gráficos!B$30,0)))</f>
        <v>0</v>
      </c>
      <c r="G225" s="62">
        <f t="shared" si="1"/>
        <v>0</v>
      </c>
      <c r="H225" s="63">
        <f>COUNTIF(Acompanhamento!$E$5:$E$2030,A225)</f>
        <v>0</v>
      </c>
    </row>
    <row r="226" spans="1:8" ht="15.75" customHeight="1">
      <c r="A226" s="68"/>
      <c r="B226" s="68"/>
      <c r="C226" s="62"/>
      <c r="D226" s="62">
        <f>IF(C226="Simples",Gráficos!B$22,IF(C226="Médio",Gráficos!B$23,IF(C226="Complexo",Gráficos!B$24,0)))</f>
        <v>0</v>
      </c>
      <c r="E226" s="62"/>
      <c r="F226" s="62">
        <f>IF(E226="Simples",Gráficos!B$28,IF(E226="Médio",Gráficos!B$29,IF(E226="Complexo",Gráficos!B$30,0)))</f>
        <v>0</v>
      </c>
      <c r="G226" s="62">
        <f t="shared" si="1"/>
        <v>0</v>
      </c>
      <c r="H226" s="63">
        <f>COUNTIF(Acompanhamento!$E$5:$E$2030,A226)</f>
        <v>0</v>
      </c>
    </row>
    <row r="227" spans="1:8" ht="15.75" customHeight="1">
      <c r="A227" s="68"/>
      <c r="B227" s="68"/>
      <c r="C227" s="62"/>
      <c r="D227" s="62">
        <f>IF(C227="Simples",Gráficos!B$22,IF(C227="Médio",Gráficos!B$23,IF(C227="Complexo",Gráficos!B$24,0)))</f>
        <v>0</v>
      </c>
      <c r="E227" s="62"/>
      <c r="F227" s="62">
        <f>IF(E227="Simples",Gráficos!B$28,IF(E227="Médio",Gráficos!B$29,IF(E227="Complexo",Gráficos!B$30,0)))</f>
        <v>0</v>
      </c>
      <c r="G227" s="62">
        <f t="shared" si="1"/>
        <v>0</v>
      </c>
      <c r="H227" s="63">
        <f>COUNTIF(Acompanhamento!$E$5:$E$2030,A227)</f>
        <v>0</v>
      </c>
    </row>
    <row r="228" spans="1:8" ht="15.75" customHeight="1">
      <c r="A228" s="68"/>
      <c r="B228" s="68"/>
      <c r="C228" s="62"/>
      <c r="D228" s="62">
        <f>IF(C228="Simples",Gráficos!B$22,IF(C228="Médio",Gráficos!B$23,IF(C228="Complexo",Gráficos!B$24,0)))</f>
        <v>0</v>
      </c>
      <c r="E228" s="62"/>
      <c r="F228" s="62">
        <f>IF(E228="Simples",Gráficos!B$28,IF(E228="Médio",Gráficos!B$29,IF(E228="Complexo",Gráficos!B$30,0)))</f>
        <v>0</v>
      </c>
      <c r="G228" s="62">
        <f t="shared" si="1"/>
        <v>0</v>
      </c>
      <c r="H228" s="63">
        <f>COUNTIF(Acompanhamento!$E$5:$E$2030,A228)</f>
        <v>0</v>
      </c>
    </row>
    <row r="229" spans="1:8" ht="15.75" customHeight="1">
      <c r="A229" s="68"/>
      <c r="B229" s="68"/>
      <c r="C229" s="62"/>
      <c r="D229" s="62">
        <f>IF(C229="Simples",Gráficos!B$22,IF(C229="Médio",Gráficos!B$23,IF(C229="Complexo",Gráficos!B$24,0)))</f>
        <v>0</v>
      </c>
      <c r="E229" s="62"/>
      <c r="F229" s="62">
        <f>IF(E229="Simples",Gráficos!B$28,IF(E229="Médio",Gráficos!B$29,IF(E229="Complexo",Gráficos!B$30,0)))</f>
        <v>0</v>
      </c>
      <c r="G229" s="62">
        <f t="shared" si="1"/>
        <v>0</v>
      </c>
      <c r="H229" s="63">
        <f>COUNTIF(Acompanhamento!$E$5:$E$2030,A229)</f>
        <v>0</v>
      </c>
    </row>
    <row r="230" spans="1:8" ht="15.75" customHeight="1">
      <c r="A230" s="68"/>
      <c r="B230" s="68"/>
      <c r="C230" s="62"/>
      <c r="D230" s="62">
        <f>IF(C230="Simples",Gráficos!B$22,IF(C230="Médio",Gráficos!B$23,IF(C230="Complexo",Gráficos!B$24,0)))</f>
        <v>0</v>
      </c>
      <c r="E230" s="62"/>
      <c r="F230" s="62">
        <f>IF(E230="Simples",Gráficos!B$28,IF(E230="Médio",Gráficos!B$29,IF(E230="Complexo",Gráficos!B$30,0)))</f>
        <v>0</v>
      </c>
      <c r="G230" s="62">
        <f t="shared" si="1"/>
        <v>0</v>
      </c>
      <c r="H230" s="63">
        <f>COUNTIF(Acompanhamento!$E$5:$E$2030,A230)</f>
        <v>0</v>
      </c>
    </row>
    <row r="231" spans="1:8" ht="15.75" customHeight="1">
      <c r="A231" s="68"/>
      <c r="B231" s="68"/>
      <c r="C231" s="62"/>
      <c r="D231" s="62">
        <f>IF(C231="Simples",Gráficos!B$22,IF(C231="Médio",Gráficos!B$23,IF(C231="Complexo",Gráficos!B$24,0)))</f>
        <v>0</v>
      </c>
      <c r="E231" s="62"/>
      <c r="F231" s="62">
        <f>IF(E231="Simples",Gráficos!B$28,IF(E231="Médio",Gráficos!B$29,IF(E231="Complexo",Gráficos!B$30,0)))</f>
        <v>0</v>
      </c>
      <c r="G231" s="62">
        <f t="shared" si="1"/>
        <v>0</v>
      </c>
      <c r="H231" s="63">
        <f>COUNTIF(Acompanhamento!$E$5:$E$2030,A231)</f>
        <v>0</v>
      </c>
    </row>
    <row r="232" spans="1:8" ht="15.75" customHeight="1">
      <c r="A232" s="68"/>
      <c r="B232" s="68"/>
      <c r="C232" s="62"/>
      <c r="D232" s="62">
        <f>IF(C232="Simples",Gráficos!B$22,IF(C232="Médio",Gráficos!B$23,IF(C232="Complexo",Gráficos!B$24,0)))</f>
        <v>0</v>
      </c>
      <c r="E232" s="62"/>
      <c r="F232" s="62">
        <f>IF(E232="Simples",Gráficos!B$28,IF(E232="Médio",Gráficos!B$29,IF(E232="Complexo",Gráficos!B$30,0)))</f>
        <v>0</v>
      </c>
      <c r="G232" s="62">
        <f t="shared" si="1"/>
        <v>0</v>
      </c>
      <c r="H232" s="63">
        <f>COUNTIF(Acompanhamento!$E$5:$E$2030,A232)</f>
        <v>0</v>
      </c>
    </row>
    <row r="233" spans="1:8" ht="15.75" customHeight="1">
      <c r="A233" s="68"/>
      <c r="B233" s="68"/>
      <c r="C233" s="62"/>
      <c r="D233" s="62">
        <f>IF(C233="Simples",Gráficos!B$22,IF(C233="Médio",Gráficos!B$23,IF(C233="Complexo",Gráficos!B$24,0)))</f>
        <v>0</v>
      </c>
      <c r="E233" s="62"/>
      <c r="F233" s="62">
        <f>IF(E233="Simples",Gráficos!B$28,IF(E233="Médio",Gráficos!B$29,IF(E233="Complexo",Gráficos!B$30,0)))</f>
        <v>0</v>
      </c>
      <c r="G233" s="62">
        <f t="shared" si="1"/>
        <v>0</v>
      </c>
      <c r="H233" s="63">
        <f>COUNTIF(Acompanhamento!$E$5:$E$2030,A233)</f>
        <v>0</v>
      </c>
    </row>
    <row r="234" spans="1:8" ht="15.75" customHeight="1">
      <c r="A234" s="68"/>
      <c r="B234" s="68"/>
      <c r="C234" s="62"/>
      <c r="D234" s="62">
        <f>IF(C234="Simples",Gráficos!B$22,IF(C234="Médio",Gráficos!B$23,IF(C234="Complexo",Gráficos!B$24,0)))</f>
        <v>0</v>
      </c>
      <c r="E234" s="62"/>
      <c r="F234" s="62">
        <f>IF(E234="Simples",Gráficos!B$28,IF(E234="Médio",Gráficos!B$29,IF(E234="Complexo",Gráficos!B$30,0)))</f>
        <v>0</v>
      </c>
      <c r="G234" s="62">
        <f t="shared" si="1"/>
        <v>0</v>
      </c>
      <c r="H234" s="63">
        <f>COUNTIF(Acompanhamento!$E$5:$E$2030,A234)</f>
        <v>0</v>
      </c>
    </row>
    <row r="235" spans="1:8" ht="15.75" customHeight="1">
      <c r="A235" s="68"/>
      <c r="B235" s="68"/>
      <c r="C235" s="62"/>
      <c r="D235" s="62">
        <f>IF(C235="Simples",Gráficos!B$22,IF(C235="Médio",Gráficos!B$23,IF(C235="Complexo",Gráficos!B$24,0)))</f>
        <v>0</v>
      </c>
      <c r="E235" s="62"/>
      <c r="F235" s="62">
        <f>IF(E235="Simples",Gráficos!B$28,IF(E235="Médio",Gráficos!B$29,IF(E235="Complexo",Gráficos!B$30,0)))</f>
        <v>0</v>
      </c>
      <c r="G235" s="62">
        <f t="shared" si="1"/>
        <v>0</v>
      </c>
      <c r="H235" s="63">
        <f>COUNTIF(Acompanhamento!$E$5:$E$2030,A235)</f>
        <v>0</v>
      </c>
    </row>
    <row r="236" spans="1:8" ht="15.75" customHeight="1">
      <c r="A236" s="68"/>
      <c r="B236" s="68"/>
      <c r="C236" s="62"/>
      <c r="D236" s="62">
        <f>IF(C236="Simples",Gráficos!B$22,IF(C236="Médio",Gráficos!B$23,IF(C236="Complexo",Gráficos!B$24,0)))</f>
        <v>0</v>
      </c>
      <c r="E236" s="62"/>
      <c r="F236" s="62">
        <f>IF(E236="Simples",Gráficos!B$28,IF(E236="Médio",Gráficos!B$29,IF(E236="Complexo",Gráficos!B$30,0)))</f>
        <v>0</v>
      </c>
      <c r="G236" s="62">
        <f t="shared" si="1"/>
        <v>0</v>
      </c>
      <c r="H236" s="63">
        <f>COUNTIF(Acompanhamento!$E$5:$E$2030,A236)</f>
        <v>0</v>
      </c>
    </row>
    <row r="237" spans="1:8" ht="15.75" customHeight="1">
      <c r="A237" s="68"/>
      <c r="B237" s="68"/>
      <c r="C237" s="62"/>
      <c r="D237" s="62">
        <f>IF(C237="Simples",Gráficos!B$22,IF(C237="Médio",Gráficos!B$23,IF(C237="Complexo",Gráficos!B$24,0)))</f>
        <v>0</v>
      </c>
      <c r="E237" s="62"/>
      <c r="F237" s="62">
        <f>IF(E237="Simples",Gráficos!B$28,IF(E237="Médio",Gráficos!B$29,IF(E237="Complexo",Gráficos!B$30,0)))</f>
        <v>0</v>
      </c>
      <c r="G237" s="62">
        <f t="shared" si="1"/>
        <v>0</v>
      </c>
      <c r="H237" s="63">
        <f>COUNTIF(Acompanhamento!$E$5:$E$2030,A237)</f>
        <v>0</v>
      </c>
    </row>
    <row r="238" spans="1:8" ht="15.75" customHeight="1">
      <c r="A238" s="68"/>
      <c r="B238" s="68"/>
      <c r="C238" s="62"/>
      <c r="D238" s="62">
        <f>IF(C238="Simples",Gráficos!B$22,IF(C238="Médio",Gráficos!B$23,IF(C238="Complexo",Gráficos!B$24,0)))</f>
        <v>0</v>
      </c>
      <c r="E238" s="62"/>
      <c r="F238" s="62">
        <f>IF(E238="Simples",Gráficos!B$28,IF(E238="Médio",Gráficos!B$29,IF(E238="Complexo",Gráficos!B$30,0)))</f>
        <v>0</v>
      </c>
      <c r="G238" s="62">
        <f t="shared" si="1"/>
        <v>0</v>
      </c>
      <c r="H238" s="63">
        <f>COUNTIF(Acompanhamento!$E$5:$E$2030,A238)</f>
        <v>0</v>
      </c>
    </row>
    <row r="239" spans="1:8" ht="15.75" customHeight="1">
      <c r="A239" s="68"/>
      <c r="B239" s="68"/>
      <c r="C239" s="62"/>
      <c r="D239" s="62">
        <f>IF(C239="Simples",Gráficos!B$22,IF(C239="Médio",Gráficos!B$23,IF(C239="Complexo",Gráficos!B$24,0)))</f>
        <v>0</v>
      </c>
      <c r="E239" s="62"/>
      <c r="F239" s="62">
        <f>IF(E239="Simples",Gráficos!B$28,IF(E239="Médio",Gráficos!B$29,IF(E239="Complexo",Gráficos!B$30,0)))</f>
        <v>0</v>
      </c>
      <c r="G239" s="62">
        <f t="shared" si="1"/>
        <v>0</v>
      </c>
      <c r="H239" s="63">
        <f>COUNTIF(Acompanhamento!$E$5:$E$2030,A239)</f>
        <v>0</v>
      </c>
    </row>
    <row r="240" spans="1:8" ht="15.75" customHeight="1">
      <c r="A240" s="68"/>
      <c r="B240" s="68"/>
      <c r="C240" s="62"/>
      <c r="D240" s="62">
        <f>IF(C240="Simples",Gráficos!B$22,IF(C240="Médio",Gráficos!B$23,IF(C240="Complexo",Gráficos!B$24,0)))</f>
        <v>0</v>
      </c>
      <c r="E240" s="62"/>
      <c r="F240" s="62">
        <f>IF(E240="Simples",Gráficos!B$28,IF(E240="Médio",Gráficos!B$29,IF(E240="Complexo",Gráficos!B$30,0)))</f>
        <v>0</v>
      </c>
      <c r="G240" s="62">
        <f t="shared" si="1"/>
        <v>0</v>
      </c>
      <c r="H240" s="63">
        <f>COUNTIF(Acompanhamento!$E$5:$E$2030,A240)</f>
        <v>0</v>
      </c>
    </row>
    <row r="241" spans="1:8" ht="15.75" customHeight="1">
      <c r="A241" s="68"/>
      <c r="B241" s="68"/>
      <c r="C241" s="62"/>
      <c r="D241" s="62">
        <f>IF(C241="Simples",Gráficos!B$22,IF(C241="Médio",Gráficos!B$23,IF(C241="Complexo",Gráficos!B$24,0)))</f>
        <v>0</v>
      </c>
      <c r="E241" s="62"/>
      <c r="F241" s="62">
        <f>IF(E241="Simples",Gráficos!B$28,IF(E241="Médio",Gráficos!B$29,IF(E241="Complexo",Gráficos!B$30,0)))</f>
        <v>0</v>
      </c>
      <c r="G241" s="62">
        <f t="shared" si="1"/>
        <v>0</v>
      </c>
      <c r="H241" s="63">
        <f>COUNTIF(Acompanhamento!$E$5:$E$2030,A241)</f>
        <v>0</v>
      </c>
    </row>
    <row r="242" spans="1:8" ht="15.75" customHeight="1">
      <c r="A242" s="68"/>
      <c r="B242" s="68"/>
      <c r="C242" s="62"/>
      <c r="D242" s="62">
        <f>IF(C242="Simples",Gráficos!B$22,IF(C242="Médio",Gráficos!B$23,IF(C242="Complexo",Gráficos!B$24,0)))</f>
        <v>0</v>
      </c>
      <c r="E242" s="62"/>
      <c r="F242" s="62">
        <f>IF(E242="Simples",Gráficos!B$28,IF(E242="Médio",Gráficos!B$29,IF(E242="Complexo",Gráficos!B$30,0)))</f>
        <v>0</v>
      </c>
      <c r="G242" s="62">
        <f t="shared" si="1"/>
        <v>0</v>
      </c>
      <c r="H242" s="63">
        <f>COUNTIF(Acompanhamento!$E$5:$E$2030,A242)</f>
        <v>0</v>
      </c>
    </row>
    <row r="243" spans="1:8" ht="15.75" customHeight="1">
      <c r="A243" s="68"/>
      <c r="B243" s="68"/>
      <c r="C243" s="62"/>
      <c r="D243" s="62">
        <f>IF(C243="Simples",Gráficos!B$22,IF(C243="Médio",Gráficos!B$23,IF(C243="Complexo",Gráficos!B$24,0)))</f>
        <v>0</v>
      </c>
      <c r="E243" s="62"/>
      <c r="F243" s="62">
        <f>IF(E243="Simples",Gráficos!B$28,IF(E243="Médio",Gráficos!B$29,IF(E243="Complexo",Gráficos!B$30,0)))</f>
        <v>0</v>
      </c>
      <c r="G243" s="62">
        <f t="shared" si="1"/>
        <v>0</v>
      </c>
      <c r="H243" s="63">
        <f>COUNTIF(Acompanhamento!$E$5:$E$2030,A243)</f>
        <v>0</v>
      </c>
    </row>
    <row r="244" spans="1:8" ht="15.75" customHeight="1">
      <c r="A244" s="68"/>
      <c r="B244" s="68"/>
      <c r="C244" s="62"/>
      <c r="D244" s="62">
        <f>IF(C244="Simples",Gráficos!B$22,IF(C244="Médio",Gráficos!B$23,IF(C244="Complexo",Gráficos!B$24,0)))</f>
        <v>0</v>
      </c>
      <c r="E244" s="62"/>
      <c r="F244" s="62">
        <f>IF(E244="Simples",Gráficos!B$28,IF(E244="Médio",Gráficos!B$29,IF(E244="Complexo",Gráficos!B$30,0)))</f>
        <v>0</v>
      </c>
      <c r="G244" s="62">
        <f t="shared" si="1"/>
        <v>0</v>
      </c>
      <c r="H244" s="63">
        <f>COUNTIF(Acompanhamento!$E$5:$E$2030,A244)</f>
        <v>0</v>
      </c>
    </row>
    <row r="245" spans="1:8" ht="15.75" customHeight="1">
      <c r="A245" s="68"/>
      <c r="B245" s="68"/>
      <c r="C245" s="62"/>
      <c r="D245" s="62">
        <f>IF(C245="Simples",Gráficos!B$22,IF(C245="Médio",Gráficos!B$23,IF(C245="Complexo",Gráficos!B$24,0)))</f>
        <v>0</v>
      </c>
      <c r="E245" s="62"/>
      <c r="F245" s="62">
        <f>IF(E245="Simples",Gráficos!B$28,IF(E245="Médio",Gráficos!B$29,IF(E245="Complexo",Gráficos!B$30,0)))</f>
        <v>0</v>
      </c>
      <c r="G245" s="62">
        <f t="shared" si="1"/>
        <v>0</v>
      </c>
      <c r="H245" s="63">
        <f>COUNTIF(Acompanhamento!$E$5:$E$2030,A245)</f>
        <v>0</v>
      </c>
    </row>
    <row r="246" spans="1:8" ht="15.75" customHeight="1">
      <c r="A246" s="68"/>
      <c r="B246" s="68"/>
      <c r="C246" s="62"/>
      <c r="D246" s="62">
        <f>IF(C246="Simples",Gráficos!B$22,IF(C246="Médio",Gráficos!B$23,IF(C246="Complexo",Gráficos!B$24,0)))</f>
        <v>0</v>
      </c>
      <c r="E246" s="62"/>
      <c r="F246" s="62">
        <f>IF(E246="Simples",Gráficos!B$28,IF(E246="Médio",Gráficos!B$29,IF(E246="Complexo",Gráficos!B$30,0)))</f>
        <v>0</v>
      </c>
      <c r="G246" s="62">
        <f t="shared" si="1"/>
        <v>0</v>
      </c>
      <c r="H246" s="63">
        <f>COUNTIF(Acompanhamento!$E$5:$E$2030,A246)</f>
        <v>0</v>
      </c>
    </row>
    <row r="247" spans="1:8" ht="15.75" customHeight="1">
      <c r="A247" s="68"/>
      <c r="B247" s="68"/>
      <c r="C247" s="62"/>
      <c r="D247" s="62">
        <f>IF(C247="Simples",Gráficos!B$22,IF(C247="Médio",Gráficos!B$23,IF(C247="Complexo",Gráficos!B$24,0)))</f>
        <v>0</v>
      </c>
      <c r="E247" s="62"/>
      <c r="F247" s="62">
        <f>IF(E247="Simples",Gráficos!B$28,IF(E247="Médio",Gráficos!B$29,IF(E247="Complexo",Gráficos!B$30,0)))</f>
        <v>0</v>
      </c>
      <c r="G247" s="62">
        <f t="shared" si="1"/>
        <v>0</v>
      </c>
      <c r="H247" s="63">
        <f>COUNTIF(Acompanhamento!$E$5:$E$2030,A247)</f>
        <v>0</v>
      </c>
    </row>
    <row r="248" spans="1:8" ht="15.75" customHeight="1">
      <c r="A248" s="68"/>
      <c r="B248" s="68"/>
      <c r="C248" s="62"/>
      <c r="D248" s="62">
        <f>IF(C248="Simples",Gráficos!B$22,IF(C248="Médio",Gráficos!B$23,IF(C248="Complexo",Gráficos!B$24,0)))</f>
        <v>0</v>
      </c>
      <c r="E248" s="62"/>
      <c r="F248" s="62">
        <f>IF(E248="Simples",Gráficos!B$28,IF(E248="Médio",Gráficos!B$29,IF(E248="Complexo",Gráficos!B$30,0)))</f>
        <v>0</v>
      </c>
      <c r="G248" s="62">
        <f t="shared" si="1"/>
        <v>0</v>
      </c>
      <c r="H248" s="63">
        <f>COUNTIF(Acompanhamento!$E$5:$E$2030,A248)</f>
        <v>0</v>
      </c>
    </row>
    <row r="249" spans="1:8" ht="15.75" customHeight="1">
      <c r="A249" s="68"/>
      <c r="B249" s="68"/>
      <c r="C249" s="62"/>
      <c r="D249" s="62">
        <f>IF(C249="Simples",Gráficos!B$22,IF(C249="Médio",Gráficos!B$23,IF(C249="Complexo",Gráficos!B$24,0)))</f>
        <v>0</v>
      </c>
      <c r="E249" s="62"/>
      <c r="F249" s="62">
        <f>IF(E249="Simples",Gráficos!B$28,IF(E249="Médio",Gráficos!B$29,IF(E249="Complexo",Gráficos!B$30,0)))</f>
        <v>0</v>
      </c>
      <c r="G249" s="62">
        <f t="shared" si="1"/>
        <v>0</v>
      </c>
      <c r="H249" s="63">
        <f>COUNTIF(Acompanhamento!$E$5:$E$2030,A249)</f>
        <v>0</v>
      </c>
    </row>
    <row r="250" spans="1:8" ht="15.75" customHeight="1">
      <c r="A250" s="68"/>
      <c r="B250" s="68"/>
      <c r="C250" s="62"/>
      <c r="D250" s="62">
        <f>IF(C250="Simples",Gráficos!B$22,IF(C250="Médio",Gráficos!B$23,IF(C250="Complexo",Gráficos!B$24,0)))</f>
        <v>0</v>
      </c>
      <c r="E250" s="62"/>
      <c r="F250" s="62">
        <f>IF(E250="Simples",Gráficos!B$28,IF(E250="Médio",Gráficos!B$29,IF(E250="Complexo",Gráficos!B$30,0)))</f>
        <v>0</v>
      </c>
      <c r="G250" s="62">
        <f t="shared" si="1"/>
        <v>0</v>
      </c>
      <c r="H250" s="63">
        <f>COUNTIF(Acompanhamento!$E$5:$E$2030,A250)</f>
        <v>0</v>
      </c>
    </row>
    <row r="251" spans="1:8" ht="15.75" customHeight="1">
      <c r="A251" s="68"/>
      <c r="B251" s="68"/>
      <c r="C251" s="62"/>
      <c r="D251" s="62">
        <f>IF(C251="Simples",Gráficos!B$22,IF(C251="Médio",Gráficos!B$23,IF(C251="Complexo",Gráficos!B$24,0)))</f>
        <v>0</v>
      </c>
      <c r="E251" s="62"/>
      <c r="F251" s="62">
        <f>IF(E251="Simples",Gráficos!B$28,IF(E251="Médio",Gráficos!B$29,IF(E251="Complexo",Gráficos!B$30,0)))</f>
        <v>0</v>
      </c>
      <c r="G251" s="62">
        <f t="shared" si="1"/>
        <v>0</v>
      </c>
      <c r="H251" s="63">
        <f>COUNTIF(Acompanhamento!$E$5:$E$2030,A251)</f>
        <v>0</v>
      </c>
    </row>
    <row r="252" spans="1:8" ht="15.75" customHeight="1">
      <c r="A252" s="68"/>
      <c r="B252" s="68"/>
      <c r="C252" s="62"/>
      <c r="D252" s="62">
        <f>IF(C252="Simples",Gráficos!B$22,IF(C252="Médio",Gráficos!B$23,IF(C252="Complexo",Gráficos!B$24,0)))</f>
        <v>0</v>
      </c>
      <c r="E252" s="62"/>
      <c r="F252" s="62">
        <f>IF(E252="Simples",Gráficos!B$28,IF(E252="Médio",Gráficos!B$29,IF(E252="Complexo",Gráficos!B$30,0)))</f>
        <v>0</v>
      </c>
      <c r="G252" s="62">
        <f t="shared" si="1"/>
        <v>0</v>
      </c>
      <c r="H252" s="63">
        <f>COUNTIF(Acompanhamento!$E$5:$E$2030,A252)</f>
        <v>0</v>
      </c>
    </row>
    <row r="253" spans="1:8" ht="15.75" customHeight="1">
      <c r="A253" s="68"/>
      <c r="B253" s="68"/>
      <c r="C253" s="62"/>
      <c r="D253" s="62">
        <f>IF(C253="Simples",Gráficos!B$22,IF(C253="Médio",Gráficos!B$23,IF(C253="Complexo",Gráficos!B$24,0)))</f>
        <v>0</v>
      </c>
      <c r="E253" s="62"/>
      <c r="F253" s="62">
        <f>IF(E253="Simples",Gráficos!B$28,IF(E253="Médio",Gráficos!B$29,IF(E253="Complexo",Gráficos!B$30,0)))</f>
        <v>0</v>
      </c>
      <c r="G253" s="62">
        <f t="shared" si="1"/>
        <v>0</v>
      </c>
      <c r="H253" s="63">
        <f>COUNTIF(Acompanhamento!$E$5:$E$2030,A253)</f>
        <v>0</v>
      </c>
    </row>
    <row r="254" spans="1:8" ht="15.75" customHeight="1">
      <c r="A254" s="68"/>
      <c r="B254" s="68"/>
      <c r="C254" s="62"/>
      <c r="D254" s="62">
        <f>IF(C254="Simples",Gráficos!B$22,IF(C254="Médio",Gráficos!B$23,IF(C254="Complexo",Gráficos!B$24,0)))</f>
        <v>0</v>
      </c>
      <c r="E254" s="62"/>
      <c r="F254" s="62">
        <f>IF(E254="Simples",Gráficos!B$28,IF(E254="Médio",Gráficos!B$29,IF(E254="Complexo",Gráficos!B$30,0)))</f>
        <v>0</v>
      </c>
      <c r="G254" s="62">
        <f t="shared" si="1"/>
        <v>0</v>
      </c>
      <c r="H254" s="63">
        <f>COUNTIF(Acompanhamento!$E$5:$E$2030,A254)</f>
        <v>0</v>
      </c>
    </row>
    <row r="255" spans="1:8" ht="15.75" customHeight="1">
      <c r="A255" s="68"/>
      <c r="B255" s="68"/>
      <c r="C255" s="62"/>
      <c r="D255" s="62">
        <f>IF(C255="Simples",Gráficos!B$22,IF(C255="Médio",Gráficos!B$23,IF(C255="Complexo",Gráficos!B$24,0)))</f>
        <v>0</v>
      </c>
      <c r="E255" s="62"/>
      <c r="F255" s="62">
        <f>IF(E255="Simples",Gráficos!B$28,IF(E255="Médio",Gráficos!B$29,IF(E255="Complexo",Gráficos!B$30,0)))</f>
        <v>0</v>
      </c>
      <c r="G255" s="62">
        <f t="shared" si="1"/>
        <v>0</v>
      </c>
      <c r="H255" s="63">
        <f>COUNTIF(Acompanhamento!$E$5:$E$2030,A255)</f>
        <v>0</v>
      </c>
    </row>
    <row r="256" spans="1:8" ht="15.75" customHeight="1">
      <c r="A256" s="68"/>
      <c r="B256" s="68"/>
      <c r="C256" s="62"/>
      <c r="D256" s="62">
        <f>IF(C256="Simples",Gráficos!B$22,IF(C256="Médio",Gráficos!B$23,IF(C256="Complexo",Gráficos!B$24,0)))</f>
        <v>0</v>
      </c>
      <c r="E256" s="62"/>
      <c r="F256" s="62">
        <f>IF(E256="Simples",Gráficos!B$28,IF(E256="Médio",Gráficos!B$29,IF(E256="Complexo",Gráficos!B$30,0)))</f>
        <v>0</v>
      </c>
      <c r="G256" s="62">
        <f t="shared" si="1"/>
        <v>0</v>
      </c>
      <c r="H256" s="63">
        <f>COUNTIF(Acompanhamento!$E$5:$E$2030,A256)</f>
        <v>0</v>
      </c>
    </row>
    <row r="257" spans="1:8" ht="15.75" customHeight="1">
      <c r="A257" s="68"/>
      <c r="B257" s="68"/>
      <c r="C257" s="62"/>
      <c r="D257" s="62">
        <f>IF(C257="Simples",Gráficos!B$22,IF(C257="Médio",Gráficos!B$23,IF(C257="Complexo",Gráficos!B$24,0)))</f>
        <v>0</v>
      </c>
      <c r="E257" s="62"/>
      <c r="F257" s="62">
        <f>IF(E257="Simples",Gráficos!B$28,IF(E257="Médio",Gráficos!B$29,IF(E257="Complexo",Gráficos!B$30,0)))</f>
        <v>0</v>
      </c>
      <c r="G257" s="62">
        <f t="shared" si="1"/>
        <v>0</v>
      </c>
      <c r="H257" s="63">
        <f>COUNTIF(Acompanhamento!$E$5:$E$2030,A257)</f>
        <v>0</v>
      </c>
    </row>
    <row r="258" spans="1:8" ht="15.75" customHeight="1">
      <c r="A258" s="68"/>
      <c r="B258" s="68"/>
      <c r="C258" s="62"/>
      <c r="D258" s="62">
        <f>IF(C258="Simples",Gráficos!B$22,IF(C258="Médio",Gráficos!B$23,IF(C258="Complexo",Gráficos!B$24,0)))</f>
        <v>0</v>
      </c>
      <c r="E258" s="62"/>
      <c r="F258" s="62">
        <f>IF(E258="Simples",Gráficos!B$28,IF(E258="Médio",Gráficos!B$29,IF(E258="Complexo",Gráficos!B$30,0)))</f>
        <v>0</v>
      </c>
      <c r="G258" s="62">
        <f t="shared" si="1"/>
        <v>0</v>
      </c>
      <c r="H258" s="63">
        <f>COUNTIF(Acompanhamento!$E$5:$E$2030,A258)</f>
        <v>0</v>
      </c>
    </row>
    <row r="259" spans="1:8" ht="15.75" customHeight="1">
      <c r="A259" s="68"/>
      <c r="B259" s="68"/>
      <c r="C259" s="62"/>
      <c r="D259" s="62">
        <f>IF(C259="Simples",Gráficos!B$22,IF(C259="Médio",Gráficos!B$23,IF(C259="Complexo",Gráficos!B$24,0)))</f>
        <v>0</v>
      </c>
      <c r="E259" s="62"/>
      <c r="F259" s="62">
        <f>IF(E259="Simples",Gráficos!B$28,IF(E259="Médio",Gráficos!B$29,IF(E259="Complexo",Gráficos!B$30,0)))</f>
        <v>0</v>
      </c>
      <c r="G259" s="62">
        <f t="shared" si="1"/>
        <v>0</v>
      </c>
      <c r="H259" s="63">
        <f>COUNTIF(Acompanhamento!$E$5:$E$2030,A259)</f>
        <v>0</v>
      </c>
    </row>
    <row r="260" spans="1:8" ht="15.75" customHeight="1">
      <c r="A260" s="68"/>
      <c r="B260" s="68"/>
      <c r="C260" s="62"/>
      <c r="D260" s="62">
        <f>IF(C260="Simples",Gráficos!B$22,IF(C260="Médio",Gráficos!B$23,IF(C260="Complexo",Gráficos!B$24,0)))</f>
        <v>0</v>
      </c>
      <c r="E260" s="62"/>
      <c r="F260" s="62">
        <f>IF(E260="Simples",Gráficos!B$28,IF(E260="Médio",Gráficos!B$29,IF(E260="Complexo",Gráficos!B$30,0)))</f>
        <v>0</v>
      </c>
      <c r="G260" s="62">
        <f t="shared" si="1"/>
        <v>0</v>
      </c>
      <c r="H260" s="63">
        <f>COUNTIF(Acompanhamento!$E$5:$E$2030,A260)</f>
        <v>0</v>
      </c>
    </row>
    <row r="261" spans="1:8" ht="15.75" customHeight="1">
      <c r="A261" s="68"/>
      <c r="B261" s="68"/>
      <c r="C261" s="62"/>
      <c r="D261" s="62">
        <f>IF(C261="Simples",Gráficos!B$22,IF(C261="Médio",Gráficos!B$23,IF(C261="Complexo",Gráficos!B$24,0)))</f>
        <v>0</v>
      </c>
      <c r="E261" s="62"/>
      <c r="F261" s="62">
        <f>IF(E261="Simples",Gráficos!B$28,IF(E261="Médio",Gráficos!B$29,IF(E261="Complexo",Gráficos!B$30,0)))</f>
        <v>0</v>
      </c>
      <c r="G261" s="62">
        <f t="shared" si="1"/>
        <v>0</v>
      </c>
      <c r="H261" s="63">
        <f>COUNTIF(Acompanhamento!$E$5:$E$2030,A261)</f>
        <v>0</v>
      </c>
    </row>
    <row r="262" spans="1:8" ht="15.75" customHeight="1">
      <c r="A262" s="68"/>
      <c r="B262" s="68"/>
      <c r="C262" s="62"/>
      <c r="D262" s="62">
        <f>IF(C262="Simples",Gráficos!B$22,IF(C262="Médio",Gráficos!B$23,IF(C262="Complexo",Gráficos!B$24,0)))</f>
        <v>0</v>
      </c>
      <c r="E262" s="62"/>
      <c r="F262" s="62">
        <f>IF(E262="Simples",Gráficos!B$28,IF(E262="Médio",Gráficos!B$29,IF(E262="Complexo",Gráficos!B$30,0)))</f>
        <v>0</v>
      </c>
      <c r="G262" s="62">
        <f t="shared" si="1"/>
        <v>0</v>
      </c>
      <c r="H262" s="63">
        <f>COUNTIF(Acompanhamento!$E$5:$E$2030,A262)</f>
        <v>0</v>
      </c>
    </row>
    <row r="263" spans="1:8" ht="15.75" customHeight="1">
      <c r="A263" s="68"/>
      <c r="B263" s="68"/>
      <c r="C263" s="62"/>
      <c r="D263" s="62">
        <f>IF(C263="Simples",Gráficos!B$22,IF(C263="Médio",Gráficos!B$23,IF(C263="Complexo",Gráficos!B$24,0)))</f>
        <v>0</v>
      </c>
      <c r="E263" s="62"/>
      <c r="F263" s="62">
        <f>IF(E263="Simples",Gráficos!B$28,IF(E263="Médio",Gráficos!B$29,IF(E263="Complexo",Gráficos!B$30,0)))</f>
        <v>0</v>
      </c>
      <c r="G263" s="62">
        <f t="shared" si="1"/>
        <v>0</v>
      </c>
      <c r="H263" s="63">
        <f>COUNTIF(Acompanhamento!$E$5:$E$2030,A263)</f>
        <v>0</v>
      </c>
    </row>
    <row r="264" spans="1:8" ht="15.75" customHeight="1">
      <c r="A264" s="68"/>
      <c r="B264" s="68"/>
      <c r="C264" s="62"/>
      <c r="D264" s="62">
        <f>IF(C264="Simples",Gráficos!B$22,IF(C264="Médio",Gráficos!B$23,IF(C264="Complexo",Gráficos!B$24,0)))</f>
        <v>0</v>
      </c>
      <c r="E264" s="62"/>
      <c r="F264" s="62">
        <f>IF(E264="Simples",Gráficos!B$28,IF(E264="Médio",Gráficos!B$29,IF(E264="Complexo",Gráficos!B$30,0)))</f>
        <v>0</v>
      </c>
      <c r="G264" s="62">
        <f t="shared" si="1"/>
        <v>0</v>
      </c>
      <c r="H264" s="63">
        <f>COUNTIF(Acompanhamento!$E$5:$E$2030,A264)</f>
        <v>0</v>
      </c>
    </row>
    <row r="265" spans="1:8" ht="15.75" customHeight="1">
      <c r="A265" s="68"/>
      <c r="B265" s="68"/>
      <c r="C265" s="62"/>
      <c r="D265" s="62">
        <f>IF(C265="Simples",Gráficos!B$22,IF(C265="Médio",Gráficos!B$23,IF(C265="Complexo",Gráficos!B$24,0)))</f>
        <v>0</v>
      </c>
      <c r="E265" s="62"/>
      <c r="F265" s="62">
        <f>IF(E265="Simples",Gráficos!B$28,IF(E265="Médio",Gráficos!B$29,IF(E265="Complexo",Gráficos!B$30,0)))</f>
        <v>0</v>
      </c>
      <c r="G265" s="62">
        <f t="shared" si="1"/>
        <v>0</v>
      </c>
      <c r="H265" s="63">
        <f>COUNTIF(Acompanhamento!$E$5:$E$2030,A265)</f>
        <v>0</v>
      </c>
    </row>
    <row r="266" spans="1:8" ht="15.75" customHeight="1">
      <c r="A266" s="68"/>
      <c r="B266" s="68"/>
      <c r="C266" s="62"/>
      <c r="D266" s="62">
        <f>IF(C266="Simples",Gráficos!B$22,IF(C266="Médio",Gráficos!B$23,IF(C266="Complexo",Gráficos!B$24,0)))</f>
        <v>0</v>
      </c>
      <c r="E266" s="62"/>
      <c r="F266" s="62">
        <f>IF(E266="Simples",Gráficos!B$28,IF(E266="Médio",Gráficos!B$29,IF(E266="Complexo",Gráficos!B$30,0)))</f>
        <v>0</v>
      </c>
      <c r="G266" s="62">
        <f t="shared" si="1"/>
        <v>0</v>
      </c>
      <c r="H266" s="63">
        <f>COUNTIF(Acompanhamento!$E$5:$E$2030,A266)</f>
        <v>0</v>
      </c>
    </row>
    <row r="267" spans="1:8" ht="15.75" customHeight="1">
      <c r="A267" s="68"/>
      <c r="B267" s="68"/>
      <c r="C267" s="62"/>
      <c r="D267" s="62">
        <f>IF(C267="Simples",Gráficos!B$22,IF(C267="Médio",Gráficos!B$23,IF(C267="Complexo",Gráficos!B$24,0)))</f>
        <v>0</v>
      </c>
      <c r="E267" s="62"/>
      <c r="F267" s="62">
        <f>IF(E267="Simples",Gráficos!B$28,IF(E267="Médio",Gráficos!B$29,IF(E267="Complexo",Gráficos!B$30,0)))</f>
        <v>0</v>
      </c>
      <c r="G267" s="62">
        <f t="shared" si="1"/>
        <v>0</v>
      </c>
      <c r="H267" s="63">
        <f>COUNTIF(Acompanhamento!$E$5:$E$2030,A267)</f>
        <v>0</v>
      </c>
    </row>
    <row r="268" spans="1:8" ht="15.75" customHeight="1">
      <c r="A268" s="68"/>
      <c r="B268" s="68"/>
      <c r="C268" s="62"/>
      <c r="D268" s="62">
        <f>IF(C268="Simples",Gráficos!B$22,IF(C268="Médio",Gráficos!B$23,IF(C268="Complexo",Gráficos!B$24,0)))</f>
        <v>0</v>
      </c>
      <c r="E268" s="62"/>
      <c r="F268" s="62">
        <f>IF(E268="Simples",Gráficos!B$28,IF(E268="Médio",Gráficos!B$29,IF(E268="Complexo",Gráficos!B$30,0)))</f>
        <v>0</v>
      </c>
      <c r="G268" s="62">
        <f t="shared" si="1"/>
        <v>0</v>
      </c>
      <c r="H268" s="63">
        <f>COUNTIF(Acompanhamento!$E$5:$E$2030,A268)</f>
        <v>0</v>
      </c>
    </row>
    <row r="269" spans="1:8" ht="15.75" customHeight="1">
      <c r="A269" s="68"/>
      <c r="B269" s="68"/>
      <c r="C269" s="62"/>
      <c r="D269" s="62">
        <f>IF(C269="Simples",Gráficos!B$22,IF(C269="Médio",Gráficos!B$23,IF(C269="Complexo",Gráficos!B$24,0)))</f>
        <v>0</v>
      </c>
      <c r="E269" s="62"/>
      <c r="F269" s="62">
        <f>IF(E269="Simples",Gráficos!B$28,IF(E269="Médio",Gráficos!B$29,IF(E269="Complexo",Gráficos!B$30,0)))</f>
        <v>0</v>
      </c>
      <c r="G269" s="62">
        <f t="shared" si="1"/>
        <v>0</v>
      </c>
      <c r="H269" s="63">
        <f>COUNTIF(Acompanhamento!$E$5:$E$2030,A269)</f>
        <v>0</v>
      </c>
    </row>
    <row r="270" spans="1:8" ht="15.75" customHeight="1">
      <c r="A270" s="68"/>
      <c r="B270" s="68"/>
      <c r="C270" s="62"/>
      <c r="D270" s="62">
        <f>IF(C270="Simples",Gráficos!B$22,IF(C270="Médio",Gráficos!B$23,IF(C270="Complexo",Gráficos!B$24,0)))</f>
        <v>0</v>
      </c>
      <c r="E270" s="62"/>
      <c r="F270" s="62">
        <f>IF(E270="Simples",Gráficos!B$28,IF(E270="Médio",Gráficos!B$29,IF(E270="Complexo",Gráficos!B$30,0)))</f>
        <v>0</v>
      </c>
      <c r="G270" s="62">
        <f t="shared" si="1"/>
        <v>0</v>
      </c>
      <c r="H270" s="63">
        <f>COUNTIF(Acompanhamento!$E$5:$E$2030,A270)</f>
        <v>0</v>
      </c>
    </row>
    <row r="271" spans="1:8" ht="15.75" customHeight="1">
      <c r="A271" s="68"/>
      <c r="B271" s="68"/>
      <c r="C271" s="62"/>
      <c r="D271" s="62">
        <f>IF(C271="Simples",Gráficos!B$22,IF(C271="Médio",Gráficos!B$23,IF(C271="Complexo",Gráficos!B$24,0)))</f>
        <v>0</v>
      </c>
      <c r="E271" s="62"/>
      <c r="F271" s="62">
        <f>IF(E271="Simples",Gráficos!B$28,IF(E271="Médio",Gráficos!B$29,IF(E271="Complexo",Gráficos!B$30,0)))</f>
        <v>0</v>
      </c>
      <c r="G271" s="62">
        <f t="shared" si="1"/>
        <v>0</v>
      </c>
      <c r="H271" s="63">
        <f>COUNTIF(Acompanhamento!$E$5:$E$2030,A271)</f>
        <v>0</v>
      </c>
    </row>
    <row r="272" spans="1:8" ht="15.75" customHeight="1">
      <c r="A272" s="68"/>
      <c r="B272" s="68"/>
      <c r="C272" s="62"/>
      <c r="D272" s="62">
        <f>IF(C272="Simples",Gráficos!B$22,IF(C272="Médio",Gráficos!B$23,IF(C272="Complexo",Gráficos!B$24,0)))</f>
        <v>0</v>
      </c>
      <c r="E272" s="62"/>
      <c r="F272" s="62">
        <f>IF(E272="Simples",Gráficos!B$28,IF(E272="Médio",Gráficos!B$29,IF(E272="Complexo",Gráficos!B$30,0)))</f>
        <v>0</v>
      </c>
      <c r="G272" s="62">
        <f t="shared" si="1"/>
        <v>0</v>
      </c>
      <c r="H272" s="63">
        <f>COUNTIF(Acompanhamento!$E$5:$E$2030,A272)</f>
        <v>0</v>
      </c>
    </row>
    <row r="273" spans="1:8" ht="15.75" customHeight="1">
      <c r="A273" s="68"/>
      <c r="B273" s="68"/>
      <c r="C273" s="62"/>
      <c r="D273" s="62">
        <f>IF(C273="Simples",Gráficos!B$22,IF(C273="Médio",Gráficos!B$23,IF(C273="Complexo",Gráficos!B$24,0)))</f>
        <v>0</v>
      </c>
      <c r="E273" s="62"/>
      <c r="F273" s="62">
        <f>IF(E273="Simples",Gráficos!B$28,IF(E273="Médio",Gráficos!B$29,IF(E273="Complexo",Gráficos!B$30,0)))</f>
        <v>0</v>
      </c>
      <c r="G273" s="62">
        <f t="shared" si="1"/>
        <v>0</v>
      </c>
      <c r="H273" s="63">
        <f>COUNTIF(Acompanhamento!$E$5:$E$2030,A273)</f>
        <v>0</v>
      </c>
    </row>
    <row r="274" spans="1:8" ht="15.75" customHeight="1">
      <c r="A274" s="68"/>
      <c r="B274" s="68"/>
      <c r="C274" s="62"/>
      <c r="D274" s="62">
        <f>IF(C274="Simples",Gráficos!B$22,IF(C274="Médio",Gráficos!B$23,IF(C274="Complexo",Gráficos!B$24,0)))</f>
        <v>0</v>
      </c>
      <c r="E274" s="62"/>
      <c r="F274" s="62">
        <f>IF(E274="Simples",Gráficos!B$28,IF(E274="Médio",Gráficos!B$29,IF(E274="Complexo",Gráficos!B$30,0)))</f>
        <v>0</v>
      </c>
      <c r="G274" s="62">
        <f t="shared" si="1"/>
        <v>0</v>
      </c>
      <c r="H274" s="63">
        <f>COUNTIF(Acompanhamento!$E$5:$E$2030,A274)</f>
        <v>0</v>
      </c>
    </row>
    <row r="275" spans="1:8" ht="15.75" customHeight="1">
      <c r="A275" s="68"/>
      <c r="B275" s="68"/>
      <c r="C275" s="62"/>
      <c r="D275" s="62">
        <f>IF(C275="Simples",Gráficos!B$22,IF(C275="Médio",Gráficos!B$23,IF(C275="Complexo",Gráficos!B$24,0)))</f>
        <v>0</v>
      </c>
      <c r="E275" s="62"/>
      <c r="F275" s="62">
        <f>IF(E275="Simples",Gráficos!B$28,IF(E275="Médio",Gráficos!B$29,IF(E275="Complexo",Gráficos!B$30,0)))</f>
        <v>0</v>
      </c>
      <c r="G275" s="62">
        <f t="shared" si="1"/>
        <v>0</v>
      </c>
      <c r="H275" s="63">
        <f>COUNTIF(Acompanhamento!$E$5:$E$2030,A275)</f>
        <v>0</v>
      </c>
    </row>
    <row r="276" spans="1:8" ht="15.75" customHeight="1">
      <c r="A276" s="68"/>
      <c r="B276" s="68"/>
      <c r="C276" s="62"/>
      <c r="D276" s="62">
        <f>IF(C276="Simples",Gráficos!B$22,IF(C276="Médio",Gráficos!B$23,IF(C276="Complexo",Gráficos!B$24,0)))</f>
        <v>0</v>
      </c>
      <c r="E276" s="62"/>
      <c r="F276" s="62">
        <f>IF(E276="Simples",Gráficos!B$28,IF(E276="Médio",Gráficos!B$29,IF(E276="Complexo",Gráficos!B$30,0)))</f>
        <v>0</v>
      </c>
      <c r="G276" s="62">
        <f t="shared" si="1"/>
        <v>0</v>
      </c>
      <c r="H276" s="63">
        <f>COUNTIF(Acompanhamento!$E$5:$E$2030,A276)</f>
        <v>0</v>
      </c>
    </row>
    <row r="277" spans="1:8" ht="15.75" customHeight="1">
      <c r="A277" s="68"/>
      <c r="B277" s="68"/>
      <c r="C277" s="62"/>
      <c r="D277" s="62">
        <f>IF(C277="Simples",Gráficos!B$22,IF(C277="Médio",Gráficos!B$23,IF(C277="Complexo",Gráficos!B$24,0)))</f>
        <v>0</v>
      </c>
      <c r="E277" s="62"/>
      <c r="F277" s="62">
        <f>IF(E277="Simples",Gráficos!B$28,IF(E277="Médio",Gráficos!B$29,IF(E277="Complexo",Gráficos!B$30,0)))</f>
        <v>0</v>
      </c>
      <c r="G277" s="62">
        <f t="shared" si="1"/>
        <v>0</v>
      </c>
      <c r="H277" s="63">
        <f>COUNTIF(Acompanhamento!$E$5:$E$2030,A277)</f>
        <v>0</v>
      </c>
    </row>
    <row r="278" spans="1:8" ht="15.75" customHeight="1">
      <c r="A278" s="68"/>
      <c r="B278" s="68"/>
      <c r="C278" s="62"/>
      <c r="D278" s="62">
        <f>IF(C278="Simples",Gráficos!B$22,IF(C278="Médio",Gráficos!B$23,IF(C278="Complexo",Gráficos!B$24,0)))</f>
        <v>0</v>
      </c>
      <c r="E278" s="62"/>
      <c r="F278" s="62">
        <f>IF(E278="Simples",Gráficos!B$28,IF(E278="Médio",Gráficos!B$29,IF(E278="Complexo",Gráficos!B$30,0)))</f>
        <v>0</v>
      </c>
      <c r="G278" s="62">
        <f t="shared" si="1"/>
        <v>0</v>
      </c>
      <c r="H278" s="63">
        <f>COUNTIF(Acompanhamento!$E$5:$E$2030,A278)</f>
        <v>0</v>
      </c>
    </row>
    <row r="279" spans="1:8" ht="15.75" customHeight="1">
      <c r="A279" s="68"/>
      <c r="B279" s="68"/>
      <c r="C279" s="62"/>
      <c r="D279" s="62">
        <f>IF(C279="Simples",Gráficos!B$22,IF(C279="Médio",Gráficos!B$23,IF(C279="Complexo",Gráficos!B$24,0)))</f>
        <v>0</v>
      </c>
      <c r="E279" s="62"/>
      <c r="F279" s="62">
        <f>IF(E279="Simples",Gráficos!B$28,IF(E279="Médio",Gráficos!B$29,IF(E279="Complexo",Gráficos!B$30,0)))</f>
        <v>0</v>
      </c>
      <c r="G279" s="62">
        <f t="shared" si="1"/>
        <v>0</v>
      </c>
      <c r="H279" s="63">
        <f>COUNTIF(Acompanhamento!$E$5:$E$2030,A279)</f>
        <v>0</v>
      </c>
    </row>
    <row r="280" spans="1:8" ht="15.75" customHeight="1">
      <c r="A280" s="68"/>
      <c r="B280" s="68"/>
      <c r="C280" s="62"/>
      <c r="D280" s="62">
        <f>IF(C280="Simples",Gráficos!B$22,IF(C280="Médio",Gráficos!B$23,IF(C280="Complexo",Gráficos!B$24,0)))</f>
        <v>0</v>
      </c>
      <c r="E280" s="62"/>
      <c r="F280" s="62">
        <f>IF(E280="Simples",Gráficos!B$28,IF(E280="Médio",Gráficos!B$29,IF(E280="Complexo",Gráficos!B$30,0)))</f>
        <v>0</v>
      </c>
      <c r="G280" s="62">
        <f t="shared" si="1"/>
        <v>0</v>
      </c>
      <c r="H280" s="63">
        <f>COUNTIF(Acompanhamento!$E$5:$E$2030,A280)</f>
        <v>0</v>
      </c>
    </row>
    <row r="281" spans="1:8" ht="15.75" customHeight="1">
      <c r="A281" s="68"/>
      <c r="B281" s="68"/>
      <c r="C281" s="62"/>
      <c r="D281" s="62">
        <f>IF(C281="Simples",Gráficos!B$22,IF(C281="Médio",Gráficos!B$23,IF(C281="Complexo",Gráficos!B$24,0)))</f>
        <v>0</v>
      </c>
      <c r="E281" s="62"/>
      <c r="F281" s="62">
        <f>IF(E281="Simples",Gráficos!B$28,IF(E281="Médio",Gráficos!B$29,IF(E281="Complexo",Gráficos!B$30,0)))</f>
        <v>0</v>
      </c>
      <c r="G281" s="62">
        <f t="shared" si="1"/>
        <v>0</v>
      </c>
      <c r="H281" s="63">
        <f>COUNTIF(Acompanhamento!$E$5:$E$2030,A281)</f>
        <v>0</v>
      </c>
    </row>
    <row r="282" spans="1:8" ht="15.75" customHeight="1">
      <c r="A282" s="68"/>
      <c r="B282" s="68"/>
      <c r="C282" s="62"/>
      <c r="D282" s="62">
        <f>IF(C282="Simples",Gráficos!B$22,IF(C282="Médio",Gráficos!B$23,IF(C282="Complexo",Gráficos!B$24,0)))</f>
        <v>0</v>
      </c>
      <c r="E282" s="62"/>
      <c r="F282" s="62">
        <f>IF(E282="Simples",Gráficos!B$28,IF(E282="Médio",Gráficos!B$29,IF(E282="Complexo",Gráficos!B$30,0)))</f>
        <v>0</v>
      </c>
      <c r="G282" s="62">
        <f t="shared" si="1"/>
        <v>0</v>
      </c>
      <c r="H282" s="63">
        <f>COUNTIF(Acompanhamento!$E$5:$E$2030,A282)</f>
        <v>0</v>
      </c>
    </row>
    <row r="283" spans="1:8" ht="15.75" customHeight="1">
      <c r="A283" s="68"/>
      <c r="B283" s="68"/>
      <c r="C283" s="62"/>
      <c r="D283" s="62">
        <f>IF(C283="Simples",Gráficos!B$22,IF(C283="Médio",Gráficos!B$23,IF(C283="Complexo",Gráficos!B$24,0)))</f>
        <v>0</v>
      </c>
      <c r="E283" s="62"/>
      <c r="F283" s="62">
        <f>IF(E283="Simples",Gráficos!B$28,IF(E283="Médio",Gráficos!B$29,IF(E283="Complexo",Gráficos!B$30,0)))</f>
        <v>0</v>
      </c>
      <c r="G283" s="62">
        <f t="shared" si="1"/>
        <v>0</v>
      </c>
      <c r="H283" s="63">
        <f>COUNTIF(Acompanhamento!$E$5:$E$2030,A283)</f>
        <v>0</v>
      </c>
    </row>
    <row r="284" spans="1:8" ht="15.75" customHeight="1">
      <c r="A284" s="68"/>
      <c r="B284" s="68"/>
      <c r="C284" s="62"/>
      <c r="D284" s="62">
        <f>IF(C284="Simples",Gráficos!B$22,IF(C284="Médio",Gráficos!B$23,IF(C284="Complexo",Gráficos!B$24,0)))</f>
        <v>0</v>
      </c>
      <c r="E284" s="62"/>
      <c r="F284" s="62">
        <f>IF(E284="Simples",Gráficos!B$28,IF(E284="Médio",Gráficos!B$29,IF(E284="Complexo",Gráficos!B$30,0)))</f>
        <v>0</v>
      </c>
      <c r="G284" s="62">
        <f t="shared" si="1"/>
        <v>0</v>
      </c>
      <c r="H284" s="63">
        <f>COUNTIF(Acompanhamento!$E$5:$E$2030,A284)</f>
        <v>0</v>
      </c>
    </row>
    <row r="285" spans="1:8" ht="15.75" customHeight="1">
      <c r="A285" s="68"/>
      <c r="B285" s="68"/>
      <c r="C285" s="62"/>
      <c r="D285" s="62">
        <f>IF(C285="Simples",Gráficos!B$22,IF(C285="Médio",Gráficos!B$23,IF(C285="Complexo",Gráficos!B$24,0)))</f>
        <v>0</v>
      </c>
      <c r="E285" s="62"/>
      <c r="F285" s="62">
        <f>IF(E285="Simples",Gráficos!B$28,IF(E285="Médio",Gráficos!B$29,IF(E285="Complexo",Gráficos!B$30,0)))</f>
        <v>0</v>
      </c>
      <c r="G285" s="62">
        <f t="shared" si="1"/>
        <v>0</v>
      </c>
      <c r="H285" s="63">
        <f>COUNTIF(Acompanhamento!$E$5:$E$2030,A285)</f>
        <v>0</v>
      </c>
    </row>
    <row r="286" spans="1:8" ht="15.75" customHeight="1">
      <c r="A286" s="68"/>
      <c r="B286" s="68"/>
      <c r="C286" s="62"/>
      <c r="D286" s="62">
        <f>IF(C286="Simples",Gráficos!B$22,IF(C286="Médio",Gráficos!B$23,IF(C286="Complexo",Gráficos!B$24,0)))</f>
        <v>0</v>
      </c>
      <c r="E286" s="62"/>
      <c r="F286" s="62">
        <f>IF(E286="Simples",Gráficos!B$28,IF(E286="Médio",Gráficos!B$29,IF(E286="Complexo",Gráficos!B$30,0)))</f>
        <v>0</v>
      </c>
      <c r="G286" s="62">
        <f t="shared" si="1"/>
        <v>0</v>
      </c>
      <c r="H286" s="63">
        <f>COUNTIF(Acompanhamento!$E$5:$E$2030,A286)</f>
        <v>0</v>
      </c>
    </row>
    <row r="287" spans="1:8" ht="15.75" customHeight="1">
      <c r="A287" s="68"/>
      <c r="B287" s="68"/>
      <c r="C287" s="62"/>
      <c r="D287" s="62">
        <f>IF(C287="Simples",Gráficos!B$22,IF(C287="Médio",Gráficos!B$23,IF(C287="Complexo",Gráficos!B$24,0)))</f>
        <v>0</v>
      </c>
      <c r="E287" s="62"/>
      <c r="F287" s="62">
        <f>IF(E287="Simples",Gráficos!B$28,IF(E287="Médio",Gráficos!B$29,IF(E287="Complexo",Gráficos!B$30,0)))</f>
        <v>0</v>
      </c>
      <c r="G287" s="62">
        <f t="shared" si="1"/>
        <v>0</v>
      </c>
      <c r="H287" s="63">
        <f>COUNTIF(Acompanhamento!$E$5:$E$2030,A287)</f>
        <v>0</v>
      </c>
    </row>
    <row r="288" spans="1:8" ht="15.75" customHeight="1">
      <c r="A288" s="68"/>
      <c r="B288" s="68"/>
      <c r="C288" s="62"/>
      <c r="D288" s="62">
        <f>IF(C288="Simples",Gráficos!B$22,IF(C288="Médio",Gráficos!B$23,IF(C288="Complexo",Gráficos!B$24,0)))</f>
        <v>0</v>
      </c>
      <c r="E288" s="62"/>
      <c r="F288" s="62">
        <f>IF(E288="Simples",Gráficos!B$28,IF(E288="Médio",Gráficos!B$29,IF(E288="Complexo",Gráficos!B$30,0)))</f>
        <v>0</v>
      </c>
      <c r="G288" s="62">
        <f t="shared" si="1"/>
        <v>0</v>
      </c>
      <c r="H288" s="63">
        <f>COUNTIF(Acompanhamento!$E$5:$E$2030,A288)</f>
        <v>0</v>
      </c>
    </row>
    <row r="289" spans="1:8" ht="15.75" customHeight="1">
      <c r="A289" s="68"/>
      <c r="B289" s="68"/>
      <c r="C289" s="62"/>
      <c r="D289" s="62">
        <f>IF(C289="Simples",Gráficos!B$22,IF(C289="Médio",Gráficos!B$23,IF(C289="Complexo",Gráficos!B$24,0)))</f>
        <v>0</v>
      </c>
      <c r="E289" s="62"/>
      <c r="F289" s="62">
        <f>IF(E289="Simples",Gráficos!B$28,IF(E289="Médio",Gráficos!B$29,IF(E289="Complexo",Gráficos!B$30,0)))</f>
        <v>0</v>
      </c>
      <c r="G289" s="62">
        <f t="shared" si="1"/>
        <v>0</v>
      </c>
      <c r="H289" s="63">
        <f>COUNTIF(Acompanhamento!$E$5:$E$2030,A289)</f>
        <v>0</v>
      </c>
    </row>
    <row r="290" spans="1:8" ht="15.75" customHeight="1">
      <c r="A290" s="68"/>
      <c r="B290" s="68"/>
      <c r="C290" s="62"/>
      <c r="D290" s="62">
        <f>IF(C290="Simples",Gráficos!B$22,IF(C290="Médio",Gráficos!B$23,IF(C290="Complexo",Gráficos!B$24,0)))</f>
        <v>0</v>
      </c>
      <c r="E290" s="62"/>
      <c r="F290" s="62">
        <f>IF(E290="Simples",Gráficos!B$28,IF(E290="Médio",Gráficos!B$29,IF(E290="Complexo",Gráficos!B$30,0)))</f>
        <v>0</v>
      </c>
      <c r="G290" s="62">
        <f t="shared" si="1"/>
        <v>0</v>
      </c>
      <c r="H290" s="63">
        <f>COUNTIF(Acompanhamento!$E$5:$E$2030,A290)</f>
        <v>0</v>
      </c>
    </row>
    <row r="291" spans="1:8" ht="15.75" customHeight="1">
      <c r="A291" s="68"/>
      <c r="B291" s="68"/>
      <c r="C291" s="62"/>
      <c r="D291" s="62">
        <f>IF(C291="Simples",Gráficos!B$22,IF(C291="Médio",Gráficos!B$23,IF(C291="Complexo",Gráficos!B$24,0)))</f>
        <v>0</v>
      </c>
      <c r="E291" s="62"/>
      <c r="F291" s="62">
        <f>IF(E291="Simples",Gráficos!B$28,IF(E291="Médio",Gráficos!B$29,IF(E291="Complexo",Gráficos!B$30,0)))</f>
        <v>0</v>
      </c>
      <c r="G291" s="62">
        <f t="shared" si="1"/>
        <v>0</v>
      </c>
      <c r="H291" s="63">
        <f>COUNTIF(Acompanhamento!$E$5:$E$2030,A291)</f>
        <v>0</v>
      </c>
    </row>
    <row r="292" spans="1:8" ht="15.75" customHeight="1">
      <c r="A292" s="68"/>
      <c r="B292" s="68"/>
      <c r="C292" s="62"/>
      <c r="D292" s="62">
        <f>IF(C292="Simples",Gráficos!B$22,IF(C292="Médio",Gráficos!B$23,IF(C292="Complexo",Gráficos!B$24,0)))</f>
        <v>0</v>
      </c>
      <c r="E292" s="62"/>
      <c r="F292" s="62">
        <f>IF(E292="Simples",Gráficos!B$28,IF(E292="Médio",Gráficos!B$29,IF(E292="Complexo",Gráficos!B$30,0)))</f>
        <v>0</v>
      </c>
      <c r="G292" s="62">
        <f t="shared" si="1"/>
        <v>0</v>
      </c>
      <c r="H292" s="63">
        <f>COUNTIF(Acompanhamento!$E$5:$E$2030,A292)</f>
        <v>0</v>
      </c>
    </row>
    <row r="293" spans="1:8" ht="15.75" customHeight="1">
      <c r="A293" s="68"/>
      <c r="B293" s="68"/>
      <c r="C293" s="62"/>
      <c r="D293" s="62">
        <f>IF(C293="Simples",Gráficos!B$22,IF(C293="Médio",Gráficos!B$23,IF(C293="Complexo",Gráficos!B$24,0)))</f>
        <v>0</v>
      </c>
      <c r="E293" s="62"/>
      <c r="F293" s="62">
        <f>IF(E293="Simples",Gráficos!B$28,IF(E293="Médio",Gráficos!B$29,IF(E293="Complexo",Gráficos!B$30,0)))</f>
        <v>0</v>
      </c>
      <c r="G293" s="62">
        <f t="shared" si="1"/>
        <v>0</v>
      </c>
      <c r="H293" s="63">
        <f>COUNTIF(Acompanhamento!$E$5:$E$2030,A293)</f>
        <v>0</v>
      </c>
    </row>
    <row r="294" spans="1:8" ht="15.75" customHeight="1">
      <c r="A294" s="68"/>
      <c r="B294" s="68"/>
      <c r="C294" s="62"/>
      <c r="D294" s="62">
        <f>IF(C294="Simples",Gráficos!B$22,IF(C294="Médio",Gráficos!B$23,IF(C294="Complexo",Gráficos!B$24,0)))</f>
        <v>0</v>
      </c>
      <c r="E294" s="62"/>
      <c r="F294" s="62">
        <f>IF(E294="Simples",Gráficos!B$28,IF(E294="Médio",Gráficos!B$29,IF(E294="Complexo",Gráficos!B$30,0)))</f>
        <v>0</v>
      </c>
      <c r="G294" s="62">
        <f t="shared" si="1"/>
        <v>0</v>
      </c>
      <c r="H294" s="63">
        <f>COUNTIF(Acompanhamento!$E$5:$E$2030,A294)</f>
        <v>0</v>
      </c>
    </row>
    <row r="295" spans="1:8" ht="15.75" customHeight="1">
      <c r="A295" s="68"/>
      <c r="B295" s="68"/>
      <c r="C295" s="62"/>
      <c r="D295" s="62">
        <f>IF(C295="Simples",Gráficos!B$22,IF(C295="Médio",Gráficos!B$23,IF(C295="Complexo",Gráficos!B$24,0)))</f>
        <v>0</v>
      </c>
      <c r="E295" s="62"/>
      <c r="F295" s="62">
        <f>IF(E295="Simples",Gráficos!B$28,IF(E295="Médio",Gráficos!B$29,IF(E295="Complexo",Gráficos!B$30,0)))</f>
        <v>0</v>
      </c>
      <c r="G295" s="62">
        <f t="shared" si="1"/>
        <v>0</v>
      </c>
      <c r="H295" s="63">
        <f>COUNTIF(Acompanhamento!$E$5:$E$2030,A295)</f>
        <v>0</v>
      </c>
    </row>
    <row r="296" spans="1:8" ht="15.75" customHeight="1">
      <c r="A296" s="68"/>
      <c r="B296" s="68"/>
      <c r="C296" s="62"/>
      <c r="D296" s="62">
        <f>IF(C296="Simples",Gráficos!B$22,IF(C296="Médio",Gráficos!B$23,IF(C296="Complexo",Gráficos!B$24,0)))</f>
        <v>0</v>
      </c>
      <c r="E296" s="62"/>
      <c r="F296" s="62">
        <f>IF(E296="Simples",Gráficos!B$28,IF(E296="Médio",Gráficos!B$29,IF(E296="Complexo",Gráficos!B$30,0)))</f>
        <v>0</v>
      </c>
      <c r="G296" s="62">
        <f t="shared" si="1"/>
        <v>0</v>
      </c>
      <c r="H296" s="63">
        <f>COUNTIF(Acompanhamento!$E$5:$E$2030,A296)</f>
        <v>0</v>
      </c>
    </row>
    <row r="297" spans="1:8" ht="15.75" customHeight="1">
      <c r="A297" s="68"/>
      <c r="B297" s="68"/>
      <c r="C297" s="62"/>
      <c r="D297" s="62">
        <f>IF(C297="Simples",Gráficos!B$22,IF(C297="Médio",Gráficos!B$23,IF(C297="Complexo",Gráficos!B$24,0)))</f>
        <v>0</v>
      </c>
      <c r="E297" s="62"/>
      <c r="F297" s="62">
        <f>IF(E297="Simples",Gráficos!B$28,IF(E297="Médio",Gráficos!B$29,IF(E297="Complexo",Gráficos!B$30,0)))</f>
        <v>0</v>
      </c>
      <c r="G297" s="62">
        <f t="shared" si="1"/>
        <v>0</v>
      </c>
      <c r="H297" s="63">
        <f>COUNTIF(Acompanhamento!$E$5:$E$2030,A297)</f>
        <v>0</v>
      </c>
    </row>
    <row r="298" spans="1:8" ht="15.75" customHeight="1">
      <c r="A298" s="68"/>
      <c r="B298" s="68"/>
      <c r="C298" s="62"/>
      <c r="D298" s="62">
        <f>IF(C298="Simples",Gráficos!B$22,IF(C298="Médio",Gráficos!B$23,IF(C298="Complexo",Gráficos!B$24,0)))</f>
        <v>0</v>
      </c>
      <c r="E298" s="62"/>
      <c r="F298" s="62">
        <f>IF(E298="Simples",Gráficos!B$28,IF(E298="Médio",Gráficos!B$29,IF(E298="Complexo",Gráficos!B$30,0)))</f>
        <v>0</v>
      </c>
      <c r="G298" s="62">
        <f t="shared" si="1"/>
        <v>0</v>
      </c>
      <c r="H298" s="63">
        <f>COUNTIF(Acompanhamento!$E$5:$E$2030,A298)</f>
        <v>0</v>
      </c>
    </row>
    <row r="299" spans="1:8" ht="15.75" customHeight="1">
      <c r="A299" s="68"/>
      <c r="B299" s="68"/>
      <c r="C299" s="62"/>
      <c r="D299" s="62">
        <f>IF(C299="Simples",Gráficos!B$22,IF(C299="Médio",Gráficos!B$23,IF(C299="Complexo",Gráficos!B$24,0)))</f>
        <v>0</v>
      </c>
      <c r="E299" s="62"/>
      <c r="F299" s="62">
        <f>IF(E299="Simples",Gráficos!B$28,IF(E299="Médio",Gráficos!B$29,IF(E299="Complexo",Gráficos!B$30,0)))</f>
        <v>0</v>
      </c>
      <c r="G299" s="62">
        <f t="shared" si="1"/>
        <v>0</v>
      </c>
      <c r="H299" s="63">
        <f>COUNTIF(Acompanhamento!$E$5:$E$2030,A299)</f>
        <v>0</v>
      </c>
    </row>
    <row r="300" spans="1:8" ht="15.75" customHeight="1">
      <c r="A300" s="68"/>
      <c r="B300" s="68"/>
      <c r="C300" s="62"/>
      <c r="D300" s="62">
        <f>IF(C300="Simples",Gráficos!B$22,IF(C300="Médio",Gráficos!B$23,IF(C300="Complexo",Gráficos!B$24,0)))</f>
        <v>0</v>
      </c>
      <c r="E300" s="62"/>
      <c r="F300" s="62">
        <f>IF(E300="Simples",Gráficos!B$28,IF(E300="Médio",Gráficos!B$29,IF(E300="Complexo",Gráficos!B$30,0)))</f>
        <v>0</v>
      </c>
      <c r="G300" s="62">
        <f t="shared" si="1"/>
        <v>0</v>
      </c>
      <c r="H300" s="63">
        <f>COUNTIF(Acompanhamento!$E$5:$E$2030,A300)</f>
        <v>0</v>
      </c>
    </row>
    <row r="301" spans="1:8" ht="15.75" customHeight="1">
      <c r="A301" s="68"/>
      <c r="B301" s="68"/>
      <c r="C301" s="62"/>
      <c r="D301" s="62">
        <f>IF(C301="Simples",Gráficos!B$22,IF(C301="Médio",Gráficos!B$23,IF(C301="Complexo",Gráficos!B$24,0)))</f>
        <v>0</v>
      </c>
      <c r="E301" s="62"/>
      <c r="F301" s="62">
        <f>IF(E301="Simples",Gráficos!B$28,IF(E301="Médio",Gráficos!B$29,IF(E301="Complexo",Gráficos!B$30,0)))</f>
        <v>0</v>
      </c>
      <c r="G301" s="62">
        <f t="shared" si="1"/>
        <v>0</v>
      </c>
      <c r="H301" s="63">
        <f>COUNTIF(Acompanhamento!$E$5:$E$2030,A301)</f>
        <v>0</v>
      </c>
    </row>
    <row r="302" spans="1:8" ht="15.75" customHeight="1">
      <c r="A302" s="68"/>
      <c r="B302" s="68"/>
      <c r="C302" s="62"/>
      <c r="D302" s="62">
        <f>IF(C302="Simples",Gráficos!B$22,IF(C302="Médio",Gráficos!B$23,IF(C302="Complexo",Gráficos!B$24,0)))</f>
        <v>0</v>
      </c>
      <c r="E302" s="62"/>
      <c r="F302" s="62">
        <f>IF(E302="Simples",Gráficos!B$28,IF(E302="Médio",Gráficos!B$29,IF(E302="Complexo",Gráficos!B$30,0)))</f>
        <v>0</v>
      </c>
      <c r="G302" s="62">
        <f t="shared" si="1"/>
        <v>0</v>
      </c>
      <c r="H302" s="63">
        <f>COUNTIF(Acompanhamento!$E$5:$E$2030,A302)</f>
        <v>0</v>
      </c>
    </row>
    <row r="303" spans="1:8" ht="15.75" customHeight="1">
      <c r="A303" s="68"/>
      <c r="B303" s="68"/>
      <c r="C303" s="62"/>
      <c r="D303" s="62">
        <f>IF(C303="Simples",Gráficos!B$22,IF(C303="Médio",Gráficos!B$23,IF(C303="Complexo",Gráficos!B$24,0)))</f>
        <v>0</v>
      </c>
      <c r="E303" s="62"/>
      <c r="F303" s="62">
        <f>IF(E303="Simples",Gráficos!B$28,IF(E303="Médio",Gráficos!B$29,IF(E303="Complexo",Gráficos!B$30,0)))</f>
        <v>0</v>
      </c>
      <c r="G303" s="62">
        <f t="shared" si="1"/>
        <v>0</v>
      </c>
      <c r="H303" s="63">
        <f>COUNTIF(Acompanhamento!$E$5:$E$2030,A303)</f>
        <v>0</v>
      </c>
    </row>
    <row r="304" spans="1:8" ht="15.75" customHeight="1">
      <c r="A304" s="68"/>
      <c r="B304" s="68"/>
      <c r="C304" s="62"/>
      <c r="D304" s="62">
        <f>IF(C304="Simples",Gráficos!B$22,IF(C304="Médio",Gráficos!B$23,IF(C304="Complexo",Gráficos!B$24,0)))</f>
        <v>0</v>
      </c>
      <c r="E304" s="62"/>
      <c r="F304" s="62">
        <f>IF(E304="Simples",Gráficos!B$28,IF(E304="Médio",Gráficos!B$29,IF(E304="Complexo",Gráficos!B$30,0)))</f>
        <v>0</v>
      </c>
      <c r="G304" s="62">
        <f t="shared" si="1"/>
        <v>0</v>
      </c>
      <c r="H304" s="63">
        <f>COUNTIF(Acompanhamento!$E$5:$E$2030,A304)</f>
        <v>0</v>
      </c>
    </row>
    <row r="305" spans="1:8" ht="15.75" customHeight="1">
      <c r="A305" s="68"/>
      <c r="B305" s="68"/>
      <c r="C305" s="62"/>
      <c r="D305" s="62">
        <f>IF(C305="Simples",Gráficos!B$22,IF(C305="Médio",Gráficos!B$23,IF(C305="Complexo",Gráficos!B$24,0)))</f>
        <v>0</v>
      </c>
      <c r="E305" s="62"/>
      <c r="F305" s="62">
        <f>IF(E305="Simples",Gráficos!B$28,IF(E305="Médio",Gráficos!B$29,IF(E305="Complexo",Gráficos!B$30,0)))</f>
        <v>0</v>
      </c>
      <c r="G305" s="62">
        <f t="shared" si="1"/>
        <v>0</v>
      </c>
      <c r="H305" s="63">
        <f>COUNTIF(Acompanhamento!$E$5:$E$2030,A305)</f>
        <v>0</v>
      </c>
    </row>
    <row r="306" spans="1:8" ht="15.75" customHeight="1">
      <c r="A306" s="68"/>
      <c r="B306" s="68"/>
      <c r="C306" s="62"/>
      <c r="D306" s="62">
        <f>IF(C306="Simples",Gráficos!B$22,IF(C306="Médio",Gráficos!B$23,IF(C306="Complexo",Gráficos!B$24,0)))</f>
        <v>0</v>
      </c>
      <c r="E306" s="62"/>
      <c r="F306" s="62">
        <f>IF(E306="Simples",Gráficos!B$28,IF(E306="Médio",Gráficos!B$29,IF(E306="Complexo",Gráficos!B$30,0)))</f>
        <v>0</v>
      </c>
      <c r="G306" s="62">
        <f t="shared" si="1"/>
        <v>0</v>
      </c>
      <c r="H306" s="63">
        <f>COUNTIF(Acompanhamento!$E$5:$E$2030,A306)</f>
        <v>0</v>
      </c>
    </row>
    <row r="307" spans="1:8" ht="15.75" customHeight="1">
      <c r="A307" s="68"/>
      <c r="B307" s="68"/>
      <c r="C307" s="62"/>
      <c r="D307" s="62">
        <f>IF(C307="Simples",Gráficos!B$22,IF(C307="Médio",Gráficos!B$23,IF(C307="Complexo",Gráficos!B$24,0)))</f>
        <v>0</v>
      </c>
      <c r="E307" s="62"/>
      <c r="F307" s="62">
        <f>IF(E307="Simples",Gráficos!B$28,IF(E307="Médio",Gráficos!B$29,IF(E307="Complexo",Gráficos!B$30,0)))</f>
        <v>0</v>
      </c>
      <c r="G307" s="62">
        <f t="shared" si="1"/>
        <v>0</v>
      </c>
      <c r="H307" s="63">
        <f>COUNTIF(Acompanhamento!$E$5:$E$2030,A307)</f>
        <v>0</v>
      </c>
    </row>
    <row r="308" spans="1:8" ht="15.75" customHeight="1">
      <c r="A308" s="68"/>
      <c r="B308" s="68"/>
      <c r="C308" s="62"/>
      <c r="D308" s="62">
        <f>IF(C308="Simples",Gráficos!B$22,IF(C308="Médio",Gráficos!B$23,IF(C308="Complexo",Gráficos!B$24,0)))</f>
        <v>0</v>
      </c>
      <c r="E308" s="62"/>
      <c r="F308" s="62">
        <f>IF(E308="Simples",Gráficos!B$28,IF(E308="Médio",Gráficos!B$29,IF(E308="Complexo",Gráficos!B$30,0)))</f>
        <v>0</v>
      </c>
      <c r="G308" s="62">
        <f t="shared" si="1"/>
        <v>0</v>
      </c>
      <c r="H308" s="63">
        <f>COUNTIF(Acompanhamento!$E$5:$E$2030,A308)</f>
        <v>0</v>
      </c>
    </row>
    <row r="309" spans="1:8" ht="15.75" customHeight="1">
      <c r="A309" s="68"/>
      <c r="B309" s="68"/>
      <c r="C309" s="62"/>
      <c r="D309" s="62">
        <f>IF(C309="Simples",Gráficos!B$22,IF(C309="Médio",Gráficos!B$23,IF(C309="Complexo",Gráficos!B$24,0)))</f>
        <v>0</v>
      </c>
      <c r="E309" s="62"/>
      <c r="F309" s="62">
        <f>IF(E309="Simples",Gráficos!B$28,IF(E309="Médio",Gráficos!B$29,IF(E309="Complexo",Gráficos!B$30,0)))</f>
        <v>0</v>
      </c>
      <c r="G309" s="62">
        <f t="shared" si="1"/>
        <v>0</v>
      </c>
      <c r="H309" s="63">
        <f>COUNTIF(Acompanhamento!$E$5:$E$2030,A309)</f>
        <v>0</v>
      </c>
    </row>
    <row r="310" spans="1:8" ht="15.75" customHeight="1">
      <c r="A310" s="68"/>
      <c r="B310" s="68"/>
      <c r="C310" s="62"/>
      <c r="D310" s="62">
        <f>IF(C310="Simples",Gráficos!B$22,IF(C310="Médio",Gráficos!B$23,IF(C310="Complexo",Gráficos!B$24,0)))</f>
        <v>0</v>
      </c>
      <c r="E310" s="62"/>
      <c r="F310" s="62">
        <f>IF(E310="Simples",Gráficos!B$28,IF(E310="Médio",Gráficos!B$29,IF(E310="Complexo",Gráficos!B$30,0)))</f>
        <v>0</v>
      </c>
      <c r="G310" s="62">
        <f t="shared" si="1"/>
        <v>0</v>
      </c>
      <c r="H310" s="63">
        <f>COUNTIF(Acompanhamento!$E$5:$E$2030,A310)</f>
        <v>0</v>
      </c>
    </row>
    <row r="311" spans="1:8" ht="15.75" customHeight="1">
      <c r="A311" s="68"/>
      <c r="B311" s="68"/>
      <c r="C311" s="62"/>
      <c r="D311" s="62">
        <f>IF(C311="Simples",Gráficos!B$22,IF(C311="Médio",Gráficos!B$23,IF(C311="Complexo",Gráficos!B$24,0)))</f>
        <v>0</v>
      </c>
      <c r="E311" s="62"/>
      <c r="F311" s="62">
        <f>IF(E311="Simples",Gráficos!B$28,IF(E311="Médio",Gráficos!B$29,IF(E311="Complexo",Gráficos!B$30,0)))</f>
        <v>0</v>
      </c>
      <c r="G311" s="62">
        <f t="shared" si="1"/>
        <v>0</v>
      </c>
      <c r="H311" s="63">
        <f>COUNTIF(Acompanhamento!$E$5:$E$2030,A311)</f>
        <v>0</v>
      </c>
    </row>
    <row r="312" spans="1:8" ht="15.75" customHeight="1">
      <c r="A312" s="68"/>
      <c r="B312" s="68"/>
      <c r="C312" s="62"/>
      <c r="D312" s="62">
        <f>IF(C312="Simples",Gráficos!B$22,IF(C312="Médio",Gráficos!B$23,IF(C312="Complexo",Gráficos!B$24,0)))</f>
        <v>0</v>
      </c>
      <c r="E312" s="62"/>
      <c r="F312" s="62">
        <f>IF(E312="Simples",Gráficos!B$28,IF(E312="Médio",Gráficos!B$29,IF(E312="Complexo",Gráficos!B$30,0)))</f>
        <v>0</v>
      </c>
      <c r="G312" s="62">
        <f t="shared" si="1"/>
        <v>0</v>
      </c>
      <c r="H312" s="63">
        <f>COUNTIF(Acompanhamento!$E$5:$E$2030,A312)</f>
        <v>0</v>
      </c>
    </row>
    <row r="313" spans="1:8" ht="15.75" customHeight="1">
      <c r="A313" s="68"/>
      <c r="B313" s="68"/>
      <c r="C313" s="62"/>
      <c r="D313" s="62">
        <f>IF(C313="Simples",Gráficos!B$22,IF(C313="Médio",Gráficos!B$23,IF(C313="Complexo",Gráficos!B$24,0)))</f>
        <v>0</v>
      </c>
      <c r="E313" s="62"/>
      <c r="F313" s="62">
        <f>IF(E313="Simples",Gráficos!B$28,IF(E313="Médio",Gráficos!B$29,IF(E313="Complexo",Gráficos!B$30,0)))</f>
        <v>0</v>
      </c>
      <c r="G313" s="62">
        <f t="shared" si="1"/>
        <v>0</v>
      </c>
      <c r="H313" s="63">
        <f>COUNTIF(Acompanhamento!$E$5:$E$2030,A313)</f>
        <v>0</v>
      </c>
    </row>
    <row r="314" spans="1:8" ht="15.75" customHeight="1">
      <c r="A314" s="68"/>
      <c r="B314" s="68"/>
      <c r="C314" s="62"/>
      <c r="D314" s="62">
        <f>IF(C314="Simples",Gráficos!B$22,IF(C314="Médio",Gráficos!B$23,IF(C314="Complexo",Gráficos!B$24,0)))</f>
        <v>0</v>
      </c>
      <c r="E314" s="62"/>
      <c r="F314" s="62">
        <f>IF(E314="Simples",Gráficos!B$28,IF(E314="Médio",Gráficos!B$29,IF(E314="Complexo",Gráficos!B$30,0)))</f>
        <v>0</v>
      </c>
      <c r="G314" s="62">
        <f t="shared" si="1"/>
        <v>0</v>
      </c>
      <c r="H314" s="63">
        <f>COUNTIF(Acompanhamento!$E$5:$E$2030,A314)</f>
        <v>0</v>
      </c>
    </row>
    <row r="315" spans="1:8" ht="15.75" customHeight="1">
      <c r="A315" s="68"/>
      <c r="B315" s="68"/>
      <c r="C315" s="62"/>
      <c r="D315" s="62">
        <f>IF(C315="Simples",Gráficos!B$22,IF(C315="Médio",Gráficos!B$23,IF(C315="Complexo",Gráficos!B$24,0)))</f>
        <v>0</v>
      </c>
      <c r="E315" s="62"/>
      <c r="F315" s="62">
        <f>IF(E315="Simples",Gráficos!B$28,IF(E315="Médio",Gráficos!B$29,IF(E315="Complexo",Gráficos!B$30,0)))</f>
        <v>0</v>
      </c>
      <c r="G315" s="62">
        <f t="shared" si="1"/>
        <v>0</v>
      </c>
      <c r="H315" s="63">
        <f>COUNTIF(Acompanhamento!$E$5:$E$2030,A315)</f>
        <v>0</v>
      </c>
    </row>
    <row r="316" spans="1:8" ht="15.75" customHeight="1">
      <c r="A316" s="68"/>
      <c r="B316" s="68"/>
      <c r="C316" s="62"/>
      <c r="D316" s="62">
        <f>IF(C316="Simples",Gráficos!B$22,IF(C316="Médio",Gráficos!B$23,IF(C316="Complexo",Gráficos!B$24,0)))</f>
        <v>0</v>
      </c>
      <c r="E316" s="62"/>
      <c r="F316" s="62">
        <f>IF(E316="Simples",Gráficos!B$28,IF(E316="Médio",Gráficos!B$29,IF(E316="Complexo",Gráficos!B$30,0)))</f>
        <v>0</v>
      </c>
      <c r="G316" s="62">
        <f t="shared" si="1"/>
        <v>0</v>
      </c>
      <c r="H316" s="63">
        <f>COUNTIF(Acompanhamento!$E$5:$E$2030,A316)</f>
        <v>0</v>
      </c>
    </row>
    <row r="317" spans="1:8" ht="15.75" customHeight="1">
      <c r="A317" s="68"/>
      <c r="B317" s="68"/>
      <c r="C317" s="62"/>
      <c r="D317" s="62">
        <f>IF(C317="Simples",Gráficos!B$22,IF(C317="Médio",Gráficos!B$23,IF(C317="Complexo",Gráficos!B$24,0)))</f>
        <v>0</v>
      </c>
      <c r="E317" s="62"/>
      <c r="F317" s="62">
        <f>IF(E317="Simples",Gráficos!B$28,IF(E317="Médio",Gráficos!B$29,IF(E317="Complexo",Gráficos!B$30,0)))</f>
        <v>0</v>
      </c>
      <c r="G317" s="62">
        <f t="shared" si="1"/>
        <v>0</v>
      </c>
      <c r="H317" s="63">
        <f>COUNTIF(Acompanhamento!$E$5:$E$2030,A317)</f>
        <v>0</v>
      </c>
    </row>
    <row r="318" spans="1:8" ht="15.75" customHeight="1">
      <c r="A318" s="68"/>
      <c r="B318" s="68"/>
      <c r="C318" s="62"/>
      <c r="D318" s="62">
        <f>IF(C318="Simples",Gráficos!B$22,IF(C318="Médio",Gráficos!B$23,IF(C318="Complexo",Gráficos!B$24,0)))</f>
        <v>0</v>
      </c>
      <c r="E318" s="62"/>
      <c r="F318" s="62">
        <f>IF(E318="Simples",Gráficos!B$28,IF(E318="Médio",Gráficos!B$29,IF(E318="Complexo",Gráficos!B$30,0)))</f>
        <v>0</v>
      </c>
      <c r="G318" s="62">
        <f t="shared" si="1"/>
        <v>0</v>
      </c>
      <c r="H318" s="63">
        <f>COUNTIF(Acompanhamento!$E$5:$E$2030,A318)</f>
        <v>0</v>
      </c>
    </row>
    <row r="319" spans="1:8" ht="15.75" customHeight="1">
      <c r="A319" s="68"/>
      <c r="B319" s="68"/>
      <c r="C319" s="62"/>
      <c r="D319" s="62">
        <f>IF(C319="Simples",Gráficos!B$22,IF(C319="Médio",Gráficos!B$23,IF(C319="Complexo",Gráficos!B$24,0)))</f>
        <v>0</v>
      </c>
      <c r="E319" s="62"/>
      <c r="F319" s="62">
        <f>IF(E319="Simples",Gráficos!B$28,IF(E319="Médio",Gráficos!B$29,IF(E319="Complexo",Gráficos!B$30,0)))</f>
        <v>0</v>
      </c>
      <c r="G319" s="62">
        <f t="shared" si="1"/>
        <v>0</v>
      </c>
      <c r="H319" s="63">
        <f>COUNTIF(Acompanhamento!$E$5:$E$2030,A319)</f>
        <v>0</v>
      </c>
    </row>
    <row r="320" spans="1:8" ht="15.75" customHeight="1">
      <c r="A320" s="68"/>
      <c r="B320" s="68"/>
      <c r="C320" s="62"/>
      <c r="D320" s="62">
        <f>IF(C320="Simples",Gráficos!B$22,IF(C320="Médio",Gráficos!B$23,IF(C320="Complexo",Gráficos!B$24,0)))</f>
        <v>0</v>
      </c>
      <c r="E320" s="62"/>
      <c r="F320" s="62">
        <f>IF(E320="Simples",Gráficos!B$28,IF(E320="Médio",Gráficos!B$29,IF(E320="Complexo",Gráficos!B$30,0)))</f>
        <v>0</v>
      </c>
      <c r="G320" s="62">
        <f t="shared" si="1"/>
        <v>0</v>
      </c>
      <c r="H320" s="63">
        <f>COUNTIF(Acompanhamento!$E$5:$E$2030,A320)</f>
        <v>0</v>
      </c>
    </row>
    <row r="321" spans="1:8" ht="15.75" customHeight="1">
      <c r="A321" s="68"/>
      <c r="B321" s="68"/>
      <c r="C321" s="62"/>
      <c r="D321" s="62">
        <f>IF(C321="Simples",Gráficos!B$22,IF(C321="Médio",Gráficos!B$23,IF(C321="Complexo",Gráficos!B$24,0)))</f>
        <v>0</v>
      </c>
      <c r="E321" s="62"/>
      <c r="F321" s="62">
        <f>IF(E321="Simples",Gráficos!B$28,IF(E321="Médio",Gráficos!B$29,IF(E321="Complexo",Gráficos!B$30,0)))</f>
        <v>0</v>
      </c>
      <c r="G321" s="62">
        <f t="shared" si="1"/>
        <v>0</v>
      </c>
      <c r="H321" s="63">
        <f>COUNTIF(Acompanhamento!$E$5:$E$2030,A321)</f>
        <v>0</v>
      </c>
    </row>
    <row r="322" spans="1:8" ht="15.75" customHeight="1">
      <c r="A322" s="68"/>
      <c r="B322" s="68"/>
      <c r="C322" s="62"/>
      <c r="D322" s="62">
        <f>IF(C322="Simples",Gráficos!B$22,IF(C322="Médio",Gráficos!B$23,IF(C322="Complexo",Gráficos!B$24,0)))</f>
        <v>0</v>
      </c>
      <c r="E322" s="62"/>
      <c r="F322" s="62">
        <f>IF(E322="Simples",Gráficos!B$28,IF(E322="Médio",Gráficos!B$29,IF(E322="Complexo",Gráficos!B$30,0)))</f>
        <v>0</v>
      </c>
      <c r="G322" s="62">
        <f t="shared" si="1"/>
        <v>0</v>
      </c>
      <c r="H322" s="63">
        <f>COUNTIF(Acompanhamento!$E$5:$E$2030,A322)</f>
        <v>0</v>
      </c>
    </row>
    <row r="323" spans="1:8" ht="15.75" customHeight="1">
      <c r="A323" s="68"/>
      <c r="B323" s="68"/>
      <c r="C323" s="62"/>
      <c r="D323" s="62">
        <f>IF(C323="Simples",Gráficos!B$22,IF(C323="Médio",Gráficos!B$23,IF(C323="Complexo",Gráficos!B$24,0)))</f>
        <v>0</v>
      </c>
      <c r="E323" s="62"/>
      <c r="F323" s="62">
        <f>IF(E323="Simples",Gráficos!B$28,IF(E323="Médio",Gráficos!B$29,IF(E323="Complexo",Gráficos!B$30,0)))</f>
        <v>0</v>
      </c>
      <c r="G323" s="62">
        <f t="shared" si="1"/>
        <v>0</v>
      </c>
      <c r="H323" s="63">
        <f>COUNTIF(Acompanhamento!$E$5:$E$2030,A323)</f>
        <v>0</v>
      </c>
    </row>
    <row r="324" spans="1:8" ht="15.75" customHeight="1">
      <c r="A324" s="68"/>
      <c r="B324" s="68"/>
      <c r="C324" s="62"/>
      <c r="D324" s="62">
        <f>IF(C324="Simples",Gráficos!B$22,IF(C324="Médio",Gráficos!B$23,IF(C324="Complexo",Gráficos!B$24,0)))</f>
        <v>0</v>
      </c>
      <c r="E324" s="62"/>
      <c r="F324" s="62">
        <f>IF(E324="Simples",Gráficos!B$28,IF(E324="Médio",Gráficos!B$29,IF(E324="Complexo",Gráficos!B$30,0)))</f>
        <v>0</v>
      </c>
      <c r="G324" s="62">
        <f t="shared" si="1"/>
        <v>0</v>
      </c>
      <c r="H324" s="63">
        <f>COUNTIF(Acompanhamento!$E$5:$E$2030,A324)</f>
        <v>0</v>
      </c>
    </row>
    <row r="325" spans="1:8" ht="15.75" customHeight="1">
      <c r="A325" s="68"/>
      <c r="B325" s="68"/>
      <c r="C325" s="62"/>
      <c r="D325" s="62">
        <f>IF(C325="Simples",Gráficos!B$22,IF(C325="Médio",Gráficos!B$23,IF(C325="Complexo",Gráficos!B$24,0)))</f>
        <v>0</v>
      </c>
      <c r="E325" s="62"/>
      <c r="F325" s="62">
        <f>IF(E325="Simples",Gráficos!B$28,IF(E325="Médio",Gráficos!B$29,IF(E325="Complexo",Gráficos!B$30,0)))</f>
        <v>0</v>
      </c>
      <c r="G325" s="62">
        <f t="shared" si="1"/>
        <v>0</v>
      </c>
      <c r="H325" s="63">
        <f>COUNTIF(Acompanhamento!$E$5:$E$2030,A325)</f>
        <v>0</v>
      </c>
    </row>
    <row r="326" spans="1:8" ht="15.75" customHeight="1">
      <c r="A326" s="68"/>
      <c r="B326" s="68"/>
      <c r="C326" s="62"/>
      <c r="D326" s="62">
        <f>IF(C326="Simples",Gráficos!B$22,IF(C326="Médio",Gráficos!B$23,IF(C326="Complexo",Gráficos!B$24,0)))</f>
        <v>0</v>
      </c>
      <c r="E326" s="62"/>
      <c r="F326" s="62">
        <f>IF(E326="Simples",Gráficos!B$28,IF(E326="Médio",Gráficos!B$29,IF(E326="Complexo",Gráficos!B$30,0)))</f>
        <v>0</v>
      </c>
      <c r="G326" s="62">
        <f t="shared" si="1"/>
        <v>0</v>
      </c>
      <c r="H326" s="63">
        <f>COUNTIF(Acompanhamento!$E$5:$E$2030,A326)</f>
        <v>0</v>
      </c>
    </row>
    <row r="327" spans="1:8" ht="15.75" customHeight="1">
      <c r="A327" s="68"/>
      <c r="B327" s="68"/>
      <c r="C327" s="62"/>
      <c r="D327" s="62">
        <f>IF(C327="Simples",Gráficos!B$22,IF(C327="Médio",Gráficos!B$23,IF(C327="Complexo",Gráficos!B$24,0)))</f>
        <v>0</v>
      </c>
      <c r="E327" s="62"/>
      <c r="F327" s="62">
        <f>IF(E327="Simples",Gráficos!B$28,IF(E327="Médio",Gráficos!B$29,IF(E327="Complexo",Gráficos!B$30,0)))</f>
        <v>0</v>
      </c>
      <c r="G327" s="62">
        <f t="shared" si="1"/>
        <v>0</v>
      </c>
      <c r="H327" s="63">
        <f>COUNTIF(Acompanhamento!$E$5:$E$2030,A327)</f>
        <v>0</v>
      </c>
    </row>
    <row r="328" spans="1:8" ht="15.75" customHeight="1">
      <c r="A328" s="68"/>
      <c r="B328" s="68"/>
      <c r="C328" s="62"/>
      <c r="D328" s="62">
        <f>IF(C328="Simples",Gráficos!B$22,IF(C328="Médio",Gráficos!B$23,IF(C328="Complexo",Gráficos!B$24,0)))</f>
        <v>0</v>
      </c>
      <c r="E328" s="62"/>
      <c r="F328" s="62">
        <f>IF(E328="Simples",Gráficos!B$28,IF(E328="Médio",Gráficos!B$29,IF(E328="Complexo",Gráficos!B$30,0)))</f>
        <v>0</v>
      </c>
      <c r="G328" s="62">
        <f t="shared" si="1"/>
        <v>0</v>
      </c>
      <c r="H328" s="63">
        <f>COUNTIF(Acompanhamento!$E$5:$E$2030,A328)</f>
        <v>0</v>
      </c>
    </row>
    <row r="329" spans="1:8" ht="15.75" customHeight="1">
      <c r="A329" s="68"/>
      <c r="B329" s="68"/>
      <c r="C329" s="62"/>
      <c r="D329" s="62">
        <f>IF(C329="Simples",Gráficos!B$22,IF(C329="Médio",Gráficos!B$23,IF(C329="Complexo",Gráficos!B$24,0)))</f>
        <v>0</v>
      </c>
      <c r="E329" s="62"/>
      <c r="F329" s="62">
        <f>IF(E329="Simples",Gráficos!B$28,IF(E329="Médio",Gráficos!B$29,IF(E329="Complexo",Gráficos!B$30,0)))</f>
        <v>0</v>
      </c>
      <c r="G329" s="62">
        <f t="shared" si="1"/>
        <v>0</v>
      </c>
      <c r="H329" s="63">
        <f>COUNTIF(Acompanhamento!$E$5:$E$2030,A329)</f>
        <v>0</v>
      </c>
    </row>
    <row r="330" spans="1:8" ht="15.75" customHeight="1">
      <c r="A330" s="68"/>
      <c r="B330" s="68"/>
      <c r="C330" s="62"/>
      <c r="D330" s="62">
        <f>IF(C330="Simples",Gráficos!B$22,IF(C330="Médio",Gráficos!B$23,IF(C330="Complexo",Gráficos!B$24,0)))</f>
        <v>0</v>
      </c>
      <c r="E330" s="62"/>
      <c r="F330" s="62">
        <f>IF(E330="Simples",Gráficos!B$28,IF(E330="Médio",Gráficos!B$29,IF(E330="Complexo",Gráficos!B$30,0)))</f>
        <v>0</v>
      </c>
      <c r="G330" s="62">
        <f t="shared" si="1"/>
        <v>0</v>
      </c>
      <c r="H330" s="63">
        <f>COUNTIF(Acompanhamento!$E$5:$E$2030,A330)</f>
        <v>0</v>
      </c>
    </row>
    <row r="331" spans="1:8" ht="15.75" customHeight="1">
      <c r="A331" s="68"/>
      <c r="B331" s="68"/>
      <c r="C331" s="62"/>
      <c r="D331" s="62">
        <f>IF(C331="Simples",Gráficos!B$22,IF(C331="Médio",Gráficos!B$23,IF(C331="Complexo",Gráficos!B$24,0)))</f>
        <v>0</v>
      </c>
      <c r="E331" s="62"/>
      <c r="F331" s="62">
        <f>IF(E331="Simples",Gráficos!B$28,IF(E331="Médio",Gráficos!B$29,IF(E331="Complexo",Gráficos!B$30,0)))</f>
        <v>0</v>
      </c>
      <c r="G331" s="62">
        <f t="shared" si="1"/>
        <v>0</v>
      </c>
      <c r="H331" s="63">
        <f>COUNTIF(Acompanhamento!$E$5:$E$2030,A331)</f>
        <v>0</v>
      </c>
    </row>
    <row r="332" spans="1:8" ht="15.75" customHeight="1">
      <c r="A332" s="68"/>
      <c r="B332" s="68"/>
      <c r="C332" s="62"/>
      <c r="D332" s="62">
        <f>IF(C332="Simples",Gráficos!B$22,IF(C332="Médio",Gráficos!B$23,IF(C332="Complexo",Gráficos!B$24,0)))</f>
        <v>0</v>
      </c>
      <c r="E332" s="62"/>
      <c r="F332" s="62">
        <f>IF(E332="Simples",Gráficos!B$28,IF(E332="Médio",Gráficos!B$29,IF(E332="Complexo",Gráficos!B$30,0)))</f>
        <v>0</v>
      </c>
      <c r="G332" s="62">
        <f t="shared" si="1"/>
        <v>0</v>
      </c>
      <c r="H332" s="63">
        <f>COUNTIF(Acompanhamento!$E$5:$E$2030,A332)</f>
        <v>0</v>
      </c>
    </row>
    <row r="333" spans="1:8" ht="15.75" customHeight="1">
      <c r="A333" s="68"/>
      <c r="B333" s="68"/>
      <c r="C333" s="62"/>
      <c r="D333" s="62">
        <f>IF(C333="Simples",Gráficos!B$22,IF(C333="Médio",Gráficos!B$23,IF(C333="Complexo",Gráficos!B$24,0)))</f>
        <v>0</v>
      </c>
      <c r="E333" s="62"/>
      <c r="F333" s="62">
        <f>IF(E333="Simples",Gráficos!B$28,IF(E333="Médio",Gráficos!B$29,IF(E333="Complexo",Gráficos!B$30,0)))</f>
        <v>0</v>
      </c>
      <c r="G333" s="62">
        <f t="shared" si="1"/>
        <v>0</v>
      </c>
      <c r="H333" s="63">
        <f>COUNTIF(Acompanhamento!$E$5:$E$2030,A333)</f>
        <v>0</v>
      </c>
    </row>
    <row r="334" spans="1:8" ht="15.75" customHeight="1">
      <c r="A334" s="68"/>
      <c r="B334" s="68"/>
      <c r="C334" s="62"/>
      <c r="D334" s="62">
        <f>IF(C334="Simples",Gráficos!B$22,IF(C334="Médio",Gráficos!B$23,IF(C334="Complexo",Gráficos!B$24,0)))</f>
        <v>0</v>
      </c>
      <c r="E334" s="62"/>
      <c r="F334" s="62">
        <f>IF(E334="Simples",Gráficos!B$28,IF(E334="Médio",Gráficos!B$29,IF(E334="Complexo",Gráficos!B$30,0)))</f>
        <v>0</v>
      </c>
      <c r="G334" s="62">
        <f t="shared" si="1"/>
        <v>0</v>
      </c>
      <c r="H334" s="63">
        <f>COUNTIF(Acompanhamento!$E$5:$E$2030,A334)</f>
        <v>0</v>
      </c>
    </row>
    <row r="335" spans="1:8" ht="15.75" customHeight="1">
      <c r="A335" s="68"/>
      <c r="B335" s="68"/>
      <c r="C335" s="62"/>
      <c r="D335" s="62">
        <f>IF(C335="Simples",Gráficos!B$22,IF(C335="Médio",Gráficos!B$23,IF(C335="Complexo",Gráficos!B$24,0)))</f>
        <v>0</v>
      </c>
      <c r="E335" s="62"/>
      <c r="F335" s="62">
        <f>IF(E335="Simples",Gráficos!B$28,IF(E335="Médio",Gráficos!B$29,IF(E335="Complexo",Gráficos!B$30,0)))</f>
        <v>0</v>
      </c>
      <c r="G335" s="62">
        <f t="shared" si="1"/>
        <v>0</v>
      </c>
      <c r="H335" s="63">
        <f>COUNTIF(Acompanhamento!$E$5:$E$2030,A335)</f>
        <v>0</v>
      </c>
    </row>
    <row r="336" spans="1:8" ht="15.75" customHeight="1">
      <c r="A336" s="68"/>
      <c r="B336" s="68"/>
      <c r="C336" s="62"/>
      <c r="D336" s="62">
        <f>IF(C336="Simples",Gráficos!B$22,IF(C336="Médio",Gráficos!B$23,IF(C336="Complexo",Gráficos!B$24,0)))</f>
        <v>0</v>
      </c>
      <c r="E336" s="62"/>
      <c r="F336" s="62">
        <f>IF(E336="Simples",Gráficos!B$28,IF(E336="Médio",Gráficos!B$29,IF(E336="Complexo",Gráficos!B$30,0)))</f>
        <v>0</v>
      </c>
      <c r="G336" s="62">
        <f t="shared" si="1"/>
        <v>0</v>
      </c>
      <c r="H336" s="63">
        <f>COUNTIF(Acompanhamento!$E$5:$E$2030,A336)</f>
        <v>0</v>
      </c>
    </row>
    <row r="337" spans="1:8" ht="15.75" customHeight="1">
      <c r="A337" s="68"/>
      <c r="B337" s="68"/>
      <c r="C337" s="62"/>
      <c r="D337" s="62">
        <f>IF(C337="Simples",Gráficos!B$22,IF(C337="Médio",Gráficos!B$23,IF(C337="Complexo",Gráficos!B$24,0)))</f>
        <v>0</v>
      </c>
      <c r="E337" s="62"/>
      <c r="F337" s="62">
        <f>IF(E337="Simples",Gráficos!B$28,IF(E337="Médio",Gráficos!B$29,IF(E337="Complexo",Gráficos!B$30,0)))</f>
        <v>0</v>
      </c>
      <c r="G337" s="62">
        <f t="shared" si="1"/>
        <v>0</v>
      </c>
      <c r="H337" s="63">
        <f>COUNTIF(Acompanhamento!$E$5:$E$2030,A337)</f>
        <v>0</v>
      </c>
    </row>
    <row r="338" spans="1:8" ht="15.75" customHeight="1">
      <c r="A338" s="68"/>
      <c r="B338" s="68"/>
      <c r="C338" s="62"/>
      <c r="D338" s="62">
        <f>IF(C338="Simples",Gráficos!B$22,IF(C338="Médio",Gráficos!B$23,IF(C338="Complexo",Gráficos!B$24,0)))</f>
        <v>0</v>
      </c>
      <c r="E338" s="62"/>
      <c r="F338" s="62">
        <f>IF(E338="Simples",Gráficos!B$28,IF(E338="Médio",Gráficos!B$29,IF(E338="Complexo",Gráficos!B$30,0)))</f>
        <v>0</v>
      </c>
      <c r="G338" s="62">
        <f t="shared" si="1"/>
        <v>0</v>
      </c>
      <c r="H338" s="63">
        <f>COUNTIF(Acompanhamento!$E$5:$E$2030,A338)</f>
        <v>0</v>
      </c>
    </row>
    <row r="339" spans="1:8" ht="15.75" customHeight="1">
      <c r="A339" s="68"/>
      <c r="B339" s="68"/>
      <c r="C339" s="62"/>
      <c r="D339" s="62">
        <f>IF(C339="Simples",Gráficos!B$22,IF(C339="Médio",Gráficos!B$23,IF(C339="Complexo",Gráficos!B$24,0)))</f>
        <v>0</v>
      </c>
      <c r="E339" s="62"/>
      <c r="F339" s="62">
        <f>IF(E339="Simples",Gráficos!B$28,IF(E339="Médio",Gráficos!B$29,IF(E339="Complexo",Gráficos!B$30,0)))</f>
        <v>0</v>
      </c>
      <c r="G339" s="62">
        <f t="shared" si="1"/>
        <v>0</v>
      </c>
      <c r="H339" s="63">
        <f>COUNTIF(Acompanhamento!$E$5:$E$2030,A339)</f>
        <v>0</v>
      </c>
    </row>
    <row r="340" spans="1:8" ht="15.75" customHeight="1">
      <c r="A340" s="68"/>
      <c r="B340" s="68"/>
      <c r="C340" s="62"/>
      <c r="D340" s="62">
        <f>IF(C340="Simples",Gráficos!B$22,IF(C340="Médio",Gráficos!B$23,IF(C340="Complexo",Gráficos!B$24,0)))</f>
        <v>0</v>
      </c>
      <c r="E340" s="62"/>
      <c r="F340" s="62">
        <f>IF(E340="Simples",Gráficos!B$28,IF(E340="Médio",Gráficos!B$29,IF(E340="Complexo",Gráficos!B$30,0)))</f>
        <v>0</v>
      </c>
      <c r="G340" s="62">
        <f t="shared" si="1"/>
        <v>0</v>
      </c>
      <c r="H340" s="63">
        <f>COUNTIF(Acompanhamento!$E$5:$E$2030,A340)</f>
        <v>0</v>
      </c>
    </row>
    <row r="341" spans="1:8" ht="15.75" customHeight="1">
      <c r="A341" s="68"/>
      <c r="B341" s="68"/>
      <c r="C341" s="62"/>
      <c r="D341" s="62">
        <f>IF(C341="Simples",Gráficos!B$22,IF(C341="Médio",Gráficos!B$23,IF(C341="Complexo",Gráficos!B$24,0)))</f>
        <v>0</v>
      </c>
      <c r="E341" s="62"/>
      <c r="F341" s="62">
        <f>IF(E341="Simples",Gráficos!B$28,IF(E341="Médio",Gráficos!B$29,IF(E341="Complexo",Gráficos!B$30,0)))</f>
        <v>0</v>
      </c>
      <c r="G341" s="62">
        <f t="shared" si="1"/>
        <v>0</v>
      </c>
      <c r="H341" s="63">
        <f>COUNTIF(Acompanhamento!$E$5:$E$2030,A341)</f>
        <v>0</v>
      </c>
    </row>
    <row r="342" spans="1:8" ht="15.75" customHeight="1">
      <c r="A342" s="68"/>
      <c r="B342" s="68"/>
      <c r="C342" s="62"/>
      <c r="D342" s="62">
        <f>IF(C342="Simples",Gráficos!B$22,IF(C342="Médio",Gráficos!B$23,IF(C342="Complexo",Gráficos!B$24,0)))</f>
        <v>0</v>
      </c>
      <c r="E342" s="62"/>
      <c r="F342" s="62">
        <f>IF(E342="Simples",Gráficos!B$28,IF(E342="Médio",Gráficos!B$29,IF(E342="Complexo",Gráficos!B$30,0)))</f>
        <v>0</v>
      </c>
      <c r="G342" s="62">
        <f t="shared" si="1"/>
        <v>0</v>
      </c>
      <c r="H342" s="63">
        <f>COUNTIF(Acompanhamento!$E$5:$E$2030,A342)</f>
        <v>0</v>
      </c>
    </row>
    <row r="343" spans="1:8" ht="15.75" customHeight="1">
      <c r="A343" s="68"/>
      <c r="B343" s="68"/>
      <c r="C343" s="62"/>
      <c r="D343" s="62">
        <f>IF(C343="Simples",Gráficos!B$22,IF(C343="Médio",Gráficos!B$23,IF(C343="Complexo",Gráficos!B$24,0)))</f>
        <v>0</v>
      </c>
      <c r="E343" s="62"/>
      <c r="F343" s="62">
        <f>IF(E343="Simples",Gráficos!B$28,IF(E343="Médio",Gráficos!B$29,IF(E343="Complexo",Gráficos!B$30,0)))</f>
        <v>0</v>
      </c>
      <c r="G343" s="62">
        <f t="shared" si="1"/>
        <v>0</v>
      </c>
      <c r="H343" s="63">
        <f>COUNTIF(Acompanhamento!$E$5:$E$2030,A343)</f>
        <v>0</v>
      </c>
    </row>
    <row r="344" spans="1:8" ht="15.75" customHeight="1">
      <c r="A344" s="68"/>
      <c r="B344" s="68"/>
      <c r="C344" s="62"/>
      <c r="D344" s="62">
        <f>IF(C344="Simples",Gráficos!B$22,IF(C344="Médio",Gráficos!B$23,IF(C344="Complexo",Gráficos!B$24,0)))</f>
        <v>0</v>
      </c>
      <c r="E344" s="62"/>
      <c r="F344" s="62">
        <f>IF(E344="Simples",Gráficos!B$28,IF(E344="Médio",Gráficos!B$29,IF(E344="Complexo",Gráficos!B$30,0)))</f>
        <v>0</v>
      </c>
      <c r="G344" s="62">
        <f t="shared" si="1"/>
        <v>0</v>
      </c>
      <c r="H344" s="63">
        <f>COUNTIF(Acompanhamento!$E$5:$E$2030,A344)</f>
        <v>0</v>
      </c>
    </row>
    <row r="345" spans="1:8" ht="15.75" customHeight="1">
      <c r="A345" s="68"/>
      <c r="B345" s="68"/>
      <c r="C345" s="62"/>
      <c r="D345" s="62">
        <f>IF(C345="Simples",Gráficos!B$22,IF(C345="Médio",Gráficos!B$23,IF(C345="Complexo",Gráficos!B$24,0)))</f>
        <v>0</v>
      </c>
      <c r="E345" s="62"/>
      <c r="F345" s="62">
        <f>IF(E345="Simples",Gráficos!B$28,IF(E345="Médio",Gráficos!B$29,IF(E345="Complexo",Gráficos!B$30,0)))</f>
        <v>0</v>
      </c>
      <c r="G345" s="62">
        <f t="shared" si="1"/>
        <v>0</v>
      </c>
      <c r="H345" s="63">
        <f>COUNTIF(Acompanhamento!$E$5:$E$2030,A345)</f>
        <v>0</v>
      </c>
    </row>
    <row r="346" spans="1:8" ht="15.75" customHeight="1">
      <c r="A346" s="68"/>
      <c r="B346" s="68"/>
      <c r="C346" s="62"/>
      <c r="D346" s="62">
        <f>IF(C346="Simples",Gráficos!B$22,IF(C346="Médio",Gráficos!B$23,IF(C346="Complexo",Gráficos!B$24,0)))</f>
        <v>0</v>
      </c>
      <c r="E346" s="62"/>
      <c r="F346" s="62">
        <f>IF(E346="Simples",Gráficos!B$28,IF(E346="Médio",Gráficos!B$29,IF(E346="Complexo",Gráficos!B$30,0)))</f>
        <v>0</v>
      </c>
      <c r="G346" s="62">
        <f t="shared" si="1"/>
        <v>0</v>
      </c>
      <c r="H346" s="63">
        <f>COUNTIF(Acompanhamento!$E$5:$E$2030,A346)</f>
        <v>0</v>
      </c>
    </row>
    <row r="347" spans="1:8" ht="15.75" customHeight="1">
      <c r="A347" s="68"/>
      <c r="B347" s="68"/>
      <c r="C347" s="62"/>
      <c r="D347" s="62">
        <f>IF(C347="Simples",Gráficos!B$22,IF(C347="Médio",Gráficos!B$23,IF(C347="Complexo",Gráficos!B$24,0)))</f>
        <v>0</v>
      </c>
      <c r="E347" s="62"/>
      <c r="F347" s="62">
        <f>IF(E347="Simples",Gráficos!B$28,IF(E347="Médio",Gráficos!B$29,IF(E347="Complexo",Gráficos!B$30,0)))</f>
        <v>0</v>
      </c>
      <c r="G347" s="62">
        <f t="shared" si="1"/>
        <v>0</v>
      </c>
      <c r="H347" s="63">
        <f>COUNTIF(Acompanhamento!$E$5:$E$2030,A347)</f>
        <v>0</v>
      </c>
    </row>
    <row r="348" spans="1:8" ht="15.75" customHeight="1">
      <c r="A348" s="68"/>
      <c r="B348" s="68"/>
      <c r="C348" s="62"/>
      <c r="D348" s="62">
        <f>IF(C348="Simples",Gráficos!B$22,IF(C348="Médio",Gráficos!B$23,IF(C348="Complexo",Gráficos!B$24,0)))</f>
        <v>0</v>
      </c>
      <c r="E348" s="62"/>
      <c r="F348" s="62">
        <f>IF(E348="Simples",Gráficos!B$28,IF(E348="Médio",Gráficos!B$29,IF(E348="Complexo",Gráficos!B$30,0)))</f>
        <v>0</v>
      </c>
      <c r="G348" s="62">
        <f t="shared" si="1"/>
        <v>0</v>
      </c>
      <c r="H348" s="63">
        <f>COUNTIF(Acompanhamento!$E$5:$E$2030,A348)</f>
        <v>0</v>
      </c>
    </row>
    <row r="349" spans="1:8" ht="15.75" customHeight="1">
      <c r="A349" s="68"/>
      <c r="B349" s="68"/>
      <c r="C349" s="62"/>
      <c r="D349" s="62">
        <f>IF(C349="Simples",Gráficos!B$22,IF(C349="Médio",Gráficos!B$23,IF(C349="Complexo",Gráficos!B$24,0)))</f>
        <v>0</v>
      </c>
      <c r="E349" s="62"/>
      <c r="F349" s="62">
        <f>IF(E349="Simples",Gráficos!B$28,IF(E349="Médio",Gráficos!B$29,IF(E349="Complexo",Gráficos!B$30,0)))</f>
        <v>0</v>
      </c>
      <c r="G349" s="62">
        <f t="shared" si="1"/>
        <v>0</v>
      </c>
      <c r="H349" s="63">
        <f>COUNTIF(Acompanhamento!$E$5:$E$2030,A349)</f>
        <v>0</v>
      </c>
    </row>
    <row r="350" spans="1:8" ht="15.75" customHeight="1">
      <c r="A350" s="68"/>
      <c r="B350" s="68"/>
      <c r="C350" s="62"/>
      <c r="D350" s="62">
        <f>IF(C350="Simples",Gráficos!B$22,IF(C350="Médio",Gráficos!B$23,IF(C350="Complexo",Gráficos!B$24,0)))</f>
        <v>0</v>
      </c>
      <c r="E350" s="62"/>
      <c r="F350" s="62">
        <f>IF(E350="Simples",Gráficos!B$28,IF(E350="Médio",Gráficos!B$29,IF(E350="Complexo",Gráficos!B$30,0)))</f>
        <v>0</v>
      </c>
      <c r="G350" s="62">
        <f t="shared" si="1"/>
        <v>0</v>
      </c>
      <c r="H350" s="63">
        <f>COUNTIF(Acompanhamento!$E$5:$E$2030,A350)</f>
        <v>0</v>
      </c>
    </row>
    <row r="351" spans="1:8" ht="15.75" customHeight="1">
      <c r="A351" s="68"/>
      <c r="B351" s="68"/>
      <c r="C351" s="62"/>
      <c r="D351" s="62">
        <f>IF(C351="Simples",Gráficos!B$22,IF(C351="Médio",Gráficos!B$23,IF(C351="Complexo",Gráficos!B$24,0)))</f>
        <v>0</v>
      </c>
      <c r="E351" s="62"/>
      <c r="F351" s="62">
        <f>IF(E351="Simples",Gráficos!B$28,IF(E351="Médio",Gráficos!B$29,IF(E351="Complexo",Gráficos!B$30,0)))</f>
        <v>0</v>
      </c>
      <c r="G351" s="62">
        <f t="shared" si="1"/>
        <v>0</v>
      </c>
      <c r="H351" s="63">
        <f>COUNTIF(Acompanhamento!$E$5:$E$2030,A351)</f>
        <v>0</v>
      </c>
    </row>
    <row r="352" spans="1:8" ht="15.75" customHeight="1">
      <c r="A352" s="68"/>
      <c r="B352" s="68"/>
      <c r="C352" s="62"/>
      <c r="D352" s="62">
        <f>IF(C352="Simples",Gráficos!B$22,IF(C352="Médio",Gráficos!B$23,IF(C352="Complexo",Gráficos!B$24,0)))</f>
        <v>0</v>
      </c>
      <c r="E352" s="62"/>
      <c r="F352" s="62">
        <f>IF(E352="Simples",Gráficos!B$28,IF(E352="Médio",Gráficos!B$29,IF(E352="Complexo",Gráficos!B$30,0)))</f>
        <v>0</v>
      </c>
      <c r="G352" s="62">
        <f t="shared" si="1"/>
        <v>0</v>
      </c>
      <c r="H352" s="63">
        <f>COUNTIF(Acompanhamento!$E$5:$E$2030,A352)</f>
        <v>0</v>
      </c>
    </row>
    <row r="353" spans="1:8" ht="15.75" customHeight="1">
      <c r="A353" s="68"/>
      <c r="B353" s="68"/>
      <c r="C353" s="62"/>
      <c r="D353" s="62">
        <f>IF(C353="Simples",Gráficos!B$22,IF(C353="Médio",Gráficos!B$23,IF(C353="Complexo",Gráficos!B$24,0)))</f>
        <v>0</v>
      </c>
      <c r="E353" s="62"/>
      <c r="F353" s="62">
        <f>IF(E353="Simples",Gráficos!B$28,IF(E353="Médio",Gráficos!B$29,IF(E353="Complexo",Gráficos!B$30,0)))</f>
        <v>0</v>
      </c>
      <c r="G353" s="62">
        <f t="shared" si="1"/>
        <v>0</v>
      </c>
      <c r="H353" s="63">
        <f>COUNTIF(Acompanhamento!$E$5:$E$2030,A353)</f>
        <v>0</v>
      </c>
    </row>
    <row r="354" spans="1:8" ht="15.75" customHeight="1">
      <c r="A354" s="68"/>
      <c r="B354" s="68"/>
      <c r="C354" s="62"/>
      <c r="D354" s="62">
        <f>IF(C354="Simples",Gráficos!B$22,IF(C354="Médio",Gráficos!B$23,IF(C354="Complexo",Gráficos!B$24,0)))</f>
        <v>0</v>
      </c>
      <c r="E354" s="62"/>
      <c r="F354" s="62">
        <f>IF(E354="Simples",Gráficos!B$28,IF(E354="Médio",Gráficos!B$29,IF(E354="Complexo",Gráficos!B$30,0)))</f>
        <v>0</v>
      </c>
      <c r="G354" s="62">
        <f t="shared" si="1"/>
        <v>0</v>
      </c>
      <c r="H354" s="63">
        <f>COUNTIF(Acompanhamento!$E$5:$E$2030,A354)</f>
        <v>0</v>
      </c>
    </row>
    <row r="355" spans="1:8" ht="15.75" customHeight="1">
      <c r="A355" s="68"/>
      <c r="B355" s="68"/>
      <c r="C355" s="62"/>
      <c r="D355" s="62">
        <f>IF(C355="Simples",Gráficos!B$22,IF(C355="Médio",Gráficos!B$23,IF(C355="Complexo",Gráficos!B$24,0)))</f>
        <v>0</v>
      </c>
      <c r="E355" s="62"/>
      <c r="F355" s="62">
        <f>IF(E355="Simples",Gráficos!B$28,IF(E355="Médio",Gráficos!B$29,IF(E355="Complexo",Gráficos!B$30,0)))</f>
        <v>0</v>
      </c>
      <c r="G355" s="62">
        <f t="shared" si="1"/>
        <v>0</v>
      </c>
      <c r="H355" s="63">
        <f>COUNTIF(Acompanhamento!$E$5:$E$2030,A355)</f>
        <v>0</v>
      </c>
    </row>
    <row r="356" spans="1:8" ht="15.75" customHeight="1">
      <c r="A356" s="68"/>
      <c r="B356" s="68"/>
      <c r="C356" s="62"/>
      <c r="D356" s="62">
        <f>IF(C356="Simples",Gráficos!B$22,IF(C356="Médio",Gráficos!B$23,IF(C356="Complexo",Gráficos!B$24,0)))</f>
        <v>0</v>
      </c>
      <c r="E356" s="62"/>
      <c r="F356" s="62">
        <f>IF(E356="Simples",Gráficos!B$28,IF(E356="Médio",Gráficos!B$29,IF(E356="Complexo",Gráficos!B$30,0)))</f>
        <v>0</v>
      </c>
      <c r="G356" s="62">
        <f t="shared" si="1"/>
        <v>0</v>
      </c>
      <c r="H356" s="63">
        <f>COUNTIF(Acompanhamento!$E$5:$E$2030,A356)</f>
        <v>0</v>
      </c>
    </row>
    <row r="357" spans="1:8" ht="15.75" customHeight="1">
      <c r="A357" s="68"/>
      <c r="B357" s="68"/>
      <c r="C357" s="62"/>
      <c r="D357" s="62">
        <f>IF(C357="Simples",Gráficos!B$22,IF(C357="Médio",Gráficos!B$23,IF(C357="Complexo",Gráficos!B$24,0)))</f>
        <v>0</v>
      </c>
      <c r="E357" s="62"/>
      <c r="F357" s="62">
        <f>IF(E357="Simples",Gráficos!B$28,IF(E357="Médio",Gráficos!B$29,IF(E357="Complexo",Gráficos!B$30,0)))</f>
        <v>0</v>
      </c>
      <c r="G357" s="62">
        <f t="shared" si="1"/>
        <v>0</v>
      </c>
      <c r="H357" s="63">
        <f>COUNTIF(Acompanhamento!$E$5:$E$2030,A357)</f>
        <v>0</v>
      </c>
    </row>
    <row r="358" spans="1:8" ht="15.75" customHeight="1">
      <c r="A358" s="68"/>
      <c r="B358" s="68"/>
      <c r="C358" s="62"/>
      <c r="D358" s="62">
        <f>IF(C358="Simples",Gráficos!B$22,IF(C358="Médio",Gráficos!B$23,IF(C358="Complexo",Gráficos!B$24,0)))</f>
        <v>0</v>
      </c>
      <c r="E358" s="62"/>
      <c r="F358" s="62">
        <f>IF(E358="Simples",Gráficos!B$28,IF(E358="Médio",Gráficos!B$29,IF(E358="Complexo",Gráficos!B$30,0)))</f>
        <v>0</v>
      </c>
      <c r="G358" s="62">
        <f t="shared" si="1"/>
        <v>0</v>
      </c>
      <c r="H358" s="63">
        <f>COUNTIF(Acompanhamento!$E$5:$E$2030,A358)</f>
        <v>0</v>
      </c>
    </row>
    <row r="359" spans="1:8" ht="15.75" customHeight="1">
      <c r="A359" s="68"/>
      <c r="B359" s="68"/>
      <c r="C359" s="62"/>
      <c r="D359" s="62">
        <f>IF(C359="Simples",Gráficos!B$22,IF(C359="Médio",Gráficos!B$23,IF(C359="Complexo",Gráficos!B$24,0)))</f>
        <v>0</v>
      </c>
      <c r="E359" s="62"/>
      <c r="F359" s="62">
        <f>IF(E359="Simples",Gráficos!B$28,IF(E359="Médio",Gráficos!B$29,IF(E359="Complexo",Gráficos!B$30,0)))</f>
        <v>0</v>
      </c>
      <c r="G359" s="62">
        <f t="shared" si="1"/>
        <v>0</v>
      </c>
      <c r="H359" s="63">
        <f>COUNTIF(Acompanhamento!$E$5:$E$2030,A359)</f>
        <v>0</v>
      </c>
    </row>
    <row r="360" spans="1:8" ht="15.75" customHeight="1">
      <c r="A360" s="68"/>
      <c r="B360" s="68"/>
      <c r="C360" s="62"/>
      <c r="D360" s="62">
        <f>IF(C360="Simples",Gráficos!B$22,IF(C360="Médio",Gráficos!B$23,IF(C360="Complexo",Gráficos!B$24,0)))</f>
        <v>0</v>
      </c>
      <c r="E360" s="62"/>
      <c r="F360" s="62">
        <f>IF(E360="Simples",Gráficos!B$28,IF(E360="Médio",Gráficos!B$29,IF(E360="Complexo",Gráficos!B$30,0)))</f>
        <v>0</v>
      </c>
      <c r="G360" s="62">
        <f t="shared" si="1"/>
        <v>0</v>
      </c>
      <c r="H360" s="63">
        <f>COUNTIF(Acompanhamento!$E$5:$E$2030,A360)</f>
        <v>0</v>
      </c>
    </row>
    <row r="361" spans="1:8" ht="15.75" customHeight="1">
      <c r="A361" s="68"/>
      <c r="B361" s="68"/>
      <c r="C361" s="62"/>
      <c r="D361" s="62">
        <f>IF(C361="Simples",Gráficos!B$22,IF(C361="Médio",Gráficos!B$23,IF(C361="Complexo",Gráficos!B$24,0)))</f>
        <v>0</v>
      </c>
      <c r="E361" s="62"/>
      <c r="F361" s="62">
        <f>IF(E361="Simples",Gráficos!B$28,IF(E361="Médio",Gráficos!B$29,IF(E361="Complexo",Gráficos!B$30,0)))</f>
        <v>0</v>
      </c>
      <c r="G361" s="62">
        <f t="shared" si="1"/>
        <v>0</v>
      </c>
      <c r="H361" s="63">
        <f>COUNTIF(Acompanhamento!$E$5:$E$2030,A361)</f>
        <v>0</v>
      </c>
    </row>
    <row r="362" spans="1:8" ht="15.75" customHeight="1">
      <c r="A362" s="68"/>
      <c r="B362" s="68"/>
      <c r="C362" s="62"/>
      <c r="D362" s="62">
        <f>IF(C362="Simples",Gráficos!B$22,IF(C362="Médio",Gráficos!B$23,IF(C362="Complexo",Gráficos!B$24,0)))</f>
        <v>0</v>
      </c>
      <c r="E362" s="62"/>
      <c r="F362" s="62">
        <f>IF(E362="Simples",Gráficos!B$28,IF(E362="Médio",Gráficos!B$29,IF(E362="Complexo",Gráficos!B$30,0)))</f>
        <v>0</v>
      </c>
      <c r="G362" s="62">
        <f t="shared" si="1"/>
        <v>0</v>
      </c>
      <c r="H362" s="63">
        <f>COUNTIF(Acompanhamento!$E$5:$E$2030,A362)</f>
        <v>0</v>
      </c>
    </row>
    <row r="363" spans="1:8" ht="15.75" customHeight="1">
      <c r="A363" s="68"/>
      <c r="B363" s="68"/>
      <c r="C363" s="62"/>
      <c r="D363" s="62">
        <f>IF(C363="Simples",Gráficos!B$22,IF(C363="Médio",Gráficos!B$23,IF(C363="Complexo",Gráficos!B$24,0)))</f>
        <v>0</v>
      </c>
      <c r="E363" s="62"/>
      <c r="F363" s="62">
        <f>IF(E363="Simples",Gráficos!B$28,IF(E363="Médio",Gráficos!B$29,IF(E363="Complexo",Gráficos!B$30,0)))</f>
        <v>0</v>
      </c>
      <c r="G363" s="62">
        <f t="shared" si="1"/>
        <v>0</v>
      </c>
      <c r="H363" s="63">
        <f>COUNTIF(Acompanhamento!$E$5:$E$2030,A363)</f>
        <v>0</v>
      </c>
    </row>
    <row r="364" spans="1:8" ht="15.75" customHeight="1">
      <c r="A364" s="68"/>
      <c r="B364" s="68"/>
      <c r="C364" s="62"/>
      <c r="D364" s="62">
        <f>IF(C364="Simples",Gráficos!B$22,IF(C364="Médio",Gráficos!B$23,IF(C364="Complexo",Gráficos!B$24,0)))</f>
        <v>0</v>
      </c>
      <c r="E364" s="62"/>
      <c r="F364" s="62">
        <f>IF(E364="Simples",Gráficos!B$28,IF(E364="Médio",Gráficos!B$29,IF(E364="Complexo",Gráficos!B$30,0)))</f>
        <v>0</v>
      </c>
      <c r="G364" s="62">
        <f t="shared" si="1"/>
        <v>0</v>
      </c>
      <c r="H364" s="63">
        <f>COUNTIF(Acompanhamento!$E$5:$E$2030,A364)</f>
        <v>0</v>
      </c>
    </row>
    <row r="365" spans="1:8" ht="15.75" customHeight="1">
      <c r="A365" s="68"/>
      <c r="B365" s="68"/>
      <c r="C365" s="62"/>
      <c r="D365" s="62">
        <f>IF(C365="Simples",Gráficos!B$22,IF(C365="Médio",Gráficos!B$23,IF(C365="Complexo",Gráficos!B$24,0)))</f>
        <v>0</v>
      </c>
      <c r="E365" s="62"/>
      <c r="F365" s="62">
        <f>IF(E365="Simples",Gráficos!B$28,IF(E365="Médio",Gráficos!B$29,IF(E365="Complexo",Gráficos!B$30,0)))</f>
        <v>0</v>
      </c>
      <c r="G365" s="62">
        <f t="shared" si="1"/>
        <v>0</v>
      </c>
      <c r="H365" s="63">
        <f>COUNTIF(Acompanhamento!$E$5:$E$2030,A365)</f>
        <v>0</v>
      </c>
    </row>
    <row r="366" spans="1:8" ht="15.75" customHeight="1">
      <c r="A366" s="68"/>
      <c r="B366" s="68"/>
      <c r="C366" s="62"/>
      <c r="D366" s="62">
        <f>IF(C366="Simples",Gráficos!B$22,IF(C366="Médio",Gráficos!B$23,IF(C366="Complexo",Gráficos!B$24,0)))</f>
        <v>0</v>
      </c>
      <c r="E366" s="62"/>
      <c r="F366" s="62">
        <f>IF(E366="Simples",Gráficos!B$28,IF(E366="Médio",Gráficos!B$29,IF(E366="Complexo",Gráficos!B$30,0)))</f>
        <v>0</v>
      </c>
      <c r="G366" s="62">
        <f t="shared" si="1"/>
        <v>0</v>
      </c>
      <c r="H366" s="63">
        <f>COUNTIF(Acompanhamento!$E$5:$E$2030,A366)</f>
        <v>0</v>
      </c>
    </row>
    <row r="367" spans="1:8" ht="15.75" customHeight="1">
      <c r="A367" s="68"/>
      <c r="B367" s="68"/>
      <c r="C367" s="62"/>
      <c r="D367" s="62">
        <f>IF(C367="Simples",Gráficos!B$22,IF(C367="Médio",Gráficos!B$23,IF(C367="Complexo",Gráficos!B$24,0)))</f>
        <v>0</v>
      </c>
      <c r="E367" s="62"/>
      <c r="F367" s="62">
        <f>IF(E367="Simples",Gráficos!B$28,IF(E367="Médio",Gráficos!B$29,IF(E367="Complexo",Gráficos!B$30,0)))</f>
        <v>0</v>
      </c>
      <c r="G367" s="62">
        <f t="shared" si="1"/>
        <v>0</v>
      </c>
      <c r="H367" s="63">
        <f>COUNTIF(Acompanhamento!$E$5:$E$2030,A367)</f>
        <v>0</v>
      </c>
    </row>
    <row r="368" spans="1:8" ht="15.75" customHeight="1">
      <c r="A368" s="68"/>
      <c r="B368" s="68"/>
      <c r="C368" s="62"/>
      <c r="D368" s="62">
        <f>IF(C368="Simples",Gráficos!B$22,IF(C368="Médio",Gráficos!B$23,IF(C368="Complexo",Gráficos!B$24,0)))</f>
        <v>0</v>
      </c>
      <c r="E368" s="62"/>
      <c r="F368" s="62">
        <f>IF(E368="Simples",Gráficos!B$28,IF(E368="Médio",Gráficos!B$29,IF(E368="Complexo",Gráficos!B$30,0)))</f>
        <v>0</v>
      </c>
      <c r="G368" s="62">
        <f t="shared" si="1"/>
        <v>0</v>
      </c>
      <c r="H368" s="63">
        <f>COUNTIF(Acompanhamento!$E$5:$E$2030,A368)</f>
        <v>0</v>
      </c>
    </row>
    <row r="369" spans="1:8" ht="15.75" customHeight="1">
      <c r="A369" s="68"/>
      <c r="B369" s="68"/>
      <c r="C369" s="62"/>
      <c r="D369" s="62">
        <f>IF(C369="Simples",Gráficos!B$22,IF(C369="Médio",Gráficos!B$23,IF(C369="Complexo",Gráficos!B$24,0)))</f>
        <v>0</v>
      </c>
      <c r="E369" s="62"/>
      <c r="F369" s="62">
        <f>IF(E369="Simples",Gráficos!B$28,IF(E369="Médio",Gráficos!B$29,IF(E369="Complexo",Gráficos!B$30,0)))</f>
        <v>0</v>
      </c>
      <c r="G369" s="62">
        <f t="shared" si="1"/>
        <v>0</v>
      </c>
      <c r="H369" s="63">
        <f>COUNTIF(Acompanhamento!$E$5:$E$2030,A369)</f>
        <v>0</v>
      </c>
    </row>
    <row r="370" spans="1:8" ht="15.75" customHeight="1">
      <c r="A370" s="68"/>
      <c r="B370" s="68"/>
      <c r="C370" s="62"/>
      <c r="D370" s="62">
        <f>IF(C370="Simples",Gráficos!B$22,IF(C370="Médio",Gráficos!B$23,IF(C370="Complexo",Gráficos!B$24,0)))</f>
        <v>0</v>
      </c>
      <c r="E370" s="62"/>
      <c r="F370" s="62">
        <f>IF(E370="Simples",Gráficos!B$28,IF(E370="Médio",Gráficos!B$29,IF(E370="Complexo",Gráficos!B$30,0)))</f>
        <v>0</v>
      </c>
      <c r="G370" s="62">
        <f t="shared" si="1"/>
        <v>0</v>
      </c>
      <c r="H370" s="63">
        <f>COUNTIF(Acompanhamento!$E$5:$E$2030,A370)</f>
        <v>0</v>
      </c>
    </row>
    <row r="371" spans="1:8" ht="15.75" customHeight="1">
      <c r="A371" s="68"/>
      <c r="B371" s="68"/>
      <c r="C371" s="62"/>
      <c r="D371" s="62">
        <f>IF(C371="Simples",Gráficos!B$22,IF(C371="Médio",Gráficos!B$23,IF(C371="Complexo",Gráficos!B$24,0)))</f>
        <v>0</v>
      </c>
      <c r="E371" s="62"/>
      <c r="F371" s="62">
        <f>IF(E371="Simples",Gráficos!B$28,IF(E371="Médio",Gráficos!B$29,IF(E371="Complexo",Gráficos!B$30,0)))</f>
        <v>0</v>
      </c>
      <c r="G371" s="62">
        <f t="shared" si="1"/>
        <v>0</v>
      </c>
      <c r="H371" s="63">
        <f>COUNTIF(Acompanhamento!$E$5:$E$2030,A371)</f>
        <v>0</v>
      </c>
    </row>
    <row r="372" spans="1:8" ht="15.75" customHeight="1">
      <c r="A372" s="68"/>
      <c r="B372" s="68"/>
      <c r="C372" s="62"/>
      <c r="D372" s="62">
        <f>IF(C372="Simples",Gráficos!B$22,IF(C372="Médio",Gráficos!B$23,IF(C372="Complexo",Gráficos!B$24,0)))</f>
        <v>0</v>
      </c>
      <c r="E372" s="62"/>
      <c r="F372" s="62">
        <f>IF(E372="Simples",Gráficos!B$28,IF(E372="Médio",Gráficos!B$29,IF(E372="Complexo",Gráficos!B$30,0)))</f>
        <v>0</v>
      </c>
      <c r="G372" s="62">
        <f t="shared" si="1"/>
        <v>0</v>
      </c>
      <c r="H372" s="63">
        <f>COUNTIF(Acompanhamento!$E$5:$E$2030,A372)</f>
        <v>0</v>
      </c>
    </row>
    <row r="373" spans="1:8" ht="15.75" customHeight="1">
      <c r="A373" s="68"/>
      <c r="B373" s="68"/>
      <c r="C373" s="62"/>
      <c r="D373" s="62">
        <f>IF(C373="Simples",Gráficos!B$22,IF(C373="Médio",Gráficos!B$23,IF(C373="Complexo",Gráficos!B$24,0)))</f>
        <v>0</v>
      </c>
      <c r="E373" s="62"/>
      <c r="F373" s="62">
        <f>IF(E373="Simples",Gráficos!B$28,IF(E373="Médio",Gráficos!B$29,IF(E373="Complexo",Gráficos!B$30,0)))</f>
        <v>0</v>
      </c>
      <c r="G373" s="62">
        <f t="shared" si="1"/>
        <v>0</v>
      </c>
      <c r="H373" s="63">
        <f>COUNTIF(Acompanhamento!$E$5:$E$2030,A373)</f>
        <v>0</v>
      </c>
    </row>
    <row r="374" spans="1:8" ht="15.75" customHeight="1">
      <c r="A374" s="68"/>
      <c r="B374" s="68"/>
      <c r="C374" s="62"/>
      <c r="D374" s="62">
        <f>IF(C374="Simples",Gráficos!B$22,IF(C374="Médio",Gráficos!B$23,IF(C374="Complexo",Gráficos!B$24,0)))</f>
        <v>0</v>
      </c>
      <c r="E374" s="62"/>
      <c r="F374" s="62">
        <f>IF(E374="Simples",Gráficos!B$28,IF(E374="Médio",Gráficos!B$29,IF(E374="Complexo",Gráficos!B$30,0)))</f>
        <v>0</v>
      </c>
      <c r="G374" s="62">
        <f t="shared" si="1"/>
        <v>0</v>
      </c>
      <c r="H374" s="63">
        <f>COUNTIF(Acompanhamento!$E$5:$E$2030,A374)</f>
        <v>0</v>
      </c>
    </row>
    <row r="375" spans="1:8" ht="15.75" customHeight="1">
      <c r="A375" s="68"/>
      <c r="B375" s="68"/>
      <c r="C375" s="62"/>
      <c r="D375" s="62">
        <f>IF(C375="Simples",Gráficos!B$22,IF(C375="Médio",Gráficos!B$23,IF(C375="Complexo",Gráficos!B$24,0)))</f>
        <v>0</v>
      </c>
      <c r="E375" s="62"/>
      <c r="F375" s="62">
        <f>IF(E375="Simples",Gráficos!B$28,IF(E375="Médio",Gráficos!B$29,IF(E375="Complexo",Gráficos!B$30,0)))</f>
        <v>0</v>
      </c>
      <c r="G375" s="62">
        <f t="shared" si="1"/>
        <v>0</v>
      </c>
      <c r="H375" s="63">
        <f>COUNTIF(Acompanhamento!$E$5:$E$2030,A375)</f>
        <v>0</v>
      </c>
    </row>
    <row r="376" spans="1:8" ht="15.75" customHeight="1">
      <c r="A376" s="68"/>
      <c r="B376" s="68"/>
      <c r="C376" s="62"/>
      <c r="D376" s="62">
        <f>IF(C376="Simples",Gráficos!B$22,IF(C376="Médio",Gráficos!B$23,IF(C376="Complexo",Gráficos!B$24,0)))</f>
        <v>0</v>
      </c>
      <c r="E376" s="62"/>
      <c r="F376" s="62">
        <f>IF(E376="Simples",Gráficos!B$28,IF(E376="Médio",Gráficos!B$29,IF(E376="Complexo",Gráficos!B$30,0)))</f>
        <v>0</v>
      </c>
      <c r="G376" s="62">
        <f t="shared" si="1"/>
        <v>0</v>
      </c>
      <c r="H376" s="63">
        <f>COUNTIF(Acompanhamento!$E$5:$E$2030,A376)</f>
        <v>0</v>
      </c>
    </row>
    <row r="377" spans="1:8" ht="15.75" customHeight="1">
      <c r="A377" s="68"/>
      <c r="B377" s="68"/>
      <c r="C377" s="62"/>
      <c r="D377" s="62">
        <f>IF(C377="Simples",Gráficos!B$22,IF(C377="Médio",Gráficos!B$23,IF(C377="Complexo",Gráficos!B$24,0)))</f>
        <v>0</v>
      </c>
      <c r="E377" s="62"/>
      <c r="F377" s="62">
        <f>IF(E377="Simples",Gráficos!B$28,IF(E377="Médio",Gráficos!B$29,IF(E377="Complexo",Gráficos!B$30,0)))</f>
        <v>0</v>
      </c>
      <c r="G377" s="62">
        <f t="shared" si="1"/>
        <v>0</v>
      </c>
      <c r="H377" s="63">
        <f>COUNTIF(Acompanhamento!$E$5:$E$2030,A377)</f>
        <v>0</v>
      </c>
    </row>
    <row r="378" spans="1:8" ht="15.75" customHeight="1">
      <c r="A378" s="68"/>
      <c r="B378" s="68"/>
      <c r="C378" s="62"/>
      <c r="D378" s="62">
        <f>IF(C378="Simples",Gráficos!B$22,IF(C378="Médio",Gráficos!B$23,IF(C378="Complexo",Gráficos!B$24,0)))</f>
        <v>0</v>
      </c>
      <c r="E378" s="62"/>
      <c r="F378" s="62">
        <f>IF(E378="Simples",Gráficos!B$28,IF(E378="Médio",Gráficos!B$29,IF(E378="Complexo",Gráficos!B$30,0)))</f>
        <v>0</v>
      </c>
      <c r="G378" s="62">
        <f t="shared" si="1"/>
        <v>0</v>
      </c>
      <c r="H378" s="63">
        <f>COUNTIF(Acompanhamento!$E$5:$E$2030,A378)</f>
        <v>0</v>
      </c>
    </row>
    <row r="379" spans="1:8" ht="15.75" customHeight="1">
      <c r="A379" s="68"/>
      <c r="B379" s="68"/>
      <c r="C379" s="62"/>
      <c r="D379" s="62">
        <f>IF(C379="Simples",Gráficos!B$22,IF(C379="Médio",Gráficos!B$23,IF(C379="Complexo",Gráficos!B$24,0)))</f>
        <v>0</v>
      </c>
      <c r="E379" s="62"/>
      <c r="F379" s="62">
        <f>IF(E379="Simples",Gráficos!B$28,IF(E379="Médio",Gráficos!B$29,IF(E379="Complexo",Gráficos!B$30,0)))</f>
        <v>0</v>
      </c>
      <c r="G379" s="62">
        <f t="shared" si="1"/>
        <v>0</v>
      </c>
      <c r="H379" s="63">
        <f>COUNTIF(Acompanhamento!$E$5:$E$2030,A379)</f>
        <v>0</v>
      </c>
    </row>
    <row r="380" spans="1:8" ht="15.75" customHeight="1">
      <c r="A380" s="68"/>
      <c r="B380" s="68"/>
      <c r="C380" s="62"/>
      <c r="D380" s="62">
        <f>IF(C380="Simples",Gráficos!B$22,IF(C380="Médio",Gráficos!B$23,IF(C380="Complexo",Gráficos!B$24,0)))</f>
        <v>0</v>
      </c>
      <c r="E380" s="62"/>
      <c r="F380" s="62">
        <f>IF(E380="Simples",Gráficos!B$28,IF(E380="Médio",Gráficos!B$29,IF(E380="Complexo",Gráficos!B$30,0)))</f>
        <v>0</v>
      </c>
      <c r="G380" s="62">
        <f t="shared" si="1"/>
        <v>0</v>
      </c>
      <c r="H380" s="63">
        <f>COUNTIF(Acompanhamento!$E$5:$E$2030,A380)</f>
        <v>0</v>
      </c>
    </row>
    <row r="381" spans="1:8" ht="15.75" customHeight="1">
      <c r="A381" s="68"/>
      <c r="B381" s="68"/>
      <c r="C381" s="62"/>
      <c r="D381" s="62">
        <f>IF(C381="Simples",Gráficos!B$22,IF(C381="Médio",Gráficos!B$23,IF(C381="Complexo",Gráficos!B$24,0)))</f>
        <v>0</v>
      </c>
      <c r="E381" s="62"/>
      <c r="F381" s="62">
        <f>IF(E381="Simples",Gráficos!B$28,IF(E381="Médio",Gráficos!B$29,IF(E381="Complexo",Gráficos!B$30,0)))</f>
        <v>0</v>
      </c>
      <c r="G381" s="62">
        <f t="shared" si="1"/>
        <v>0</v>
      </c>
      <c r="H381" s="63">
        <f>COUNTIF(Acompanhamento!$E$5:$E$2030,A381)</f>
        <v>0</v>
      </c>
    </row>
    <row r="382" spans="1:8" ht="15.75" customHeight="1">
      <c r="A382" s="68"/>
      <c r="B382" s="68"/>
      <c r="C382" s="62"/>
      <c r="D382" s="62">
        <f>IF(C382="Simples",Gráficos!B$22,IF(C382="Médio",Gráficos!B$23,IF(C382="Complexo",Gráficos!B$24,0)))</f>
        <v>0</v>
      </c>
      <c r="E382" s="62"/>
      <c r="F382" s="62">
        <f>IF(E382="Simples",Gráficos!B$28,IF(E382="Médio",Gráficos!B$29,IF(E382="Complexo",Gráficos!B$30,0)))</f>
        <v>0</v>
      </c>
      <c r="G382" s="62">
        <f t="shared" si="1"/>
        <v>0</v>
      </c>
      <c r="H382" s="63">
        <f>COUNTIF(Acompanhamento!$E$5:$E$2030,A382)</f>
        <v>0</v>
      </c>
    </row>
    <row r="383" spans="1:8" ht="15.75" customHeight="1">
      <c r="A383" s="68"/>
      <c r="B383" s="68"/>
      <c r="C383" s="62"/>
      <c r="D383" s="62">
        <f>IF(C383="Simples",Gráficos!B$22,IF(C383="Médio",Gráficos!B$23,IF(C383="Complexo",Gráficos!B$24,0)))</f>
        <v>0</v>
      </c>
      <c r="E383" s="62"/>
      <c r="F383" s="62">
        <f>IF(E383="Simples",Gráficos!B$28,IF(E383="Médio",Gráficos!B$29,IF(E383="Complexo",Gráficos!B$30,0)))</f>
        <v>0</v>
      </c>
      <c r="G383" s="62">
        <f t="shared" si="1"/>
        <v>0</v>
      </c>
      <c r="H383" s="63">
        <f>COUNTIF(Acompanhamento!$E$5:$E$2030,A383)</f>
        <v>0</v>
      </c>
    </row>
    <row r="384" spans="1:8" ht="15.75" customHeight="1">
      <c r="A384" s="68"/>
      <c r="B384" s="68"/>
      <c r="C384" s="62"/>
      <c r="D384" s="62">
        <f>IF(C384="Simples",Gráficos!B$22,IF(C384="Médio",Gráficos!B$23,IF(C384="Complexo",Gráficos!B$24,0)))</f>
        <v>0</v>
      </c>
      <c r="E384" s="62"/>
      <c r="F384" s="62">
        <f>IF(E384="Simples",Gráficos!B$28,IF(E384="Médio",Gráficos!B$29,IF(E384="Complexo",Gráficos!B$30,0)))</f>
        <v>0</v>
      </c>
      <c r="G384" s="62">
        <f t="shared" si="1"/>
        <v>0</v>
      </c>
      <c r="H384" s="63">
        <f>COUNTIF(Acompanhamento!$E$5:$E$2030,A384)</f>
        <v>0</v>
      </c>
    </row>
    <row r="385" spans="1:8" ht="15.75" customHeight="1">
      <c r="A385" s="68"/>
      <c r="B385" s="68"/>
      <c r="C385" s="62"/>
      <c r="D385" s="62">
        <f>IF(C385="Simples",Gráficos!B$22,IF(C385="Médio",Gráficos!B$23,IF(C385="Complexo",Gráficos!B$24,0)))</f>
        <v>0</v>
      </c>
      <c r="E385" s="62"/>
      <c r="F385" s="62">
        <f>IF(E385="Simples",Gráficos!B$28,IF(E385="Médio",Gráficos!B$29,IF(E385="Complexo",Gráficos!B$30,0)))</f>
        <v>0</v>
      </c>
      <c r="G385" s="62">
        <f t="shared" si="1"/>
        <v>0</v>
      </c>
      <c r="H385" s="63">
        <f>COUNTIF(Acompanhamento!$E$5:$E$2030,A385)</f>
        <v>0</v>
      </c>
    </row>
    <row r="386" spans="1:8" ht="15.75" customHeight="1">
      <c r="A386" s="68"/>
      <c r="B386" s="68"/>
      <c r="C386" s="62"/>
      <c r="D386" s="62">
        <f>IF(C386="Simples",Gráficos!B$22,IF(C386="Médio",Gráficos!B$23,IF(C386="Complexo",Gráficos!B$24,0)))</f>
        <v>0</v>
      </c>
      <c r="E386" s="62"/>
      <c r="F386" s="62">
        <f>IF(E386="Simples",Gráficos!B$28,IF(E386="Médio",Gráficos!B$29,IF(E386="Complexo",Gráficos!B$30,0)))</f>
        <v>0</v>
      </c>
      <c r="G386" s="62">
        <f t="shared" si="1"/>
        <v>0</v>
      </c>
      <c r="H386" s="63">
        <f>COUNTIF(Acompanhamento!$E$5:$E$2030,A386)</f>
        <v>0</v>
      </c>
    </row>
    <row r="387" spans="1:8" ht="15.75" customHeight="1">
      <c r="A387" s="68"/>
      <c r="B387" s="68"/>
      <c r="C387" s="62"/>
      <c r="D387" s="62">
        <f>IF(C387="Simples",Gráficos!B$22,IF(C387="Médio",Gráficos!B$23,IF(C387="Complexo",Gráficos!B$24,0)))</f>
        <v>0</v>
      </c>
      <c r="E387" s="62"/>
      <c r="F387" s="62">
        <f>IF(E387="Simples",Gráficos!B$28,IF(E387="Médio",Gráficos!B$29,IF(E387="Complexo",Gráficos!B$30,0)))</f>
        <v>0</v>
      </c>
      <c r="G387" s="62">
        <f t="shared" si="1"/>
        <v>0</v>
      </c>
      <c r="H387" s="63">
        <f>COUNTIF(Acompanhamento!$E$5:$E$2030,A387)</f>
        <v>0</v>
      </c>
    </row>
    <row r="388" spans="1:8" ht="15.75" customHeight="1">
      <c r="A388" s="68"/>
      <c r="B388" s="68"/>
      <c r="C388" s="62"/>
      <c r="D388" s="62">
        <f>IF(C388="Simples",Gráficos!B$22,IF(C388="Médio",Gráficos!B$23,IF(C388="Complexo",Gráficos!B$24,0)))</f>
        <v>0</v>
      </c>
      <c r="E388" s="62"/>
      <c r="F388" s="62">
        <f>IF(E388="Simples",Gráficos!B$28,IF(E388="Médio",Gráficos!B$29,IF(E388="Complexo",Gráficos!B$30,0)))</f>
        <v>0</v>
      </c>
      <c r="G388" s="62">
        <f t="shared" si="1"/>
        <v>0</v>
      </c>
      <c r="H388" s="63">
        <f>COUNTIF(Acompanhamento!$E$5:$E$2030,A388)</f>
        <v>0</v>
      </c>
    </row>
    <row r="389" spans="1:8" ht="15.75" customHeight="1">
      <c r="A389" s="68"/>
      <c r="B389" s="68"/>
      <c r="C389" s="62"/>
      <c r="D389" s="62">
        <f>IF(C389="Simples",Gráficos!B$22,IF(C389="Médio",Gráficos!B$23,IF(C389="Complexo",Gráficos!B$24,0)))</f>
        <v>0</v>
      </c>
      <c r="E389" s="62"/>
      <c r="F389" s="62">
        <f>IF(E389="Simples",Gráficos!B$28,IF(E389="Médio",Gráficos!B$29,IF(E389="Complexo",Gráficos!B$30,0)))</f>
        <v>0</v>
      </c>
      <c r="G389" s="62">
        <f t="shared" si="1"/>
        <v>0</v>
      </c>
      <c r="H389" s="63">
        <f>COUNTIF(Acompanhamento!$E$5:$E$2030,A389)</f>
        <v>0</v>
      </c>
    </row>
    <row r="390" spans="1:8" ht="15.75" customHeight="1">
      <c r="A390" s="68"/>
      <c r="B390" s="68"/>
      <c r="C390" s="62"/>
      <c r="D390" s="62">
        <f>IF(C390="Simples",Gráficos!B$22,IF(C390="Médio",Gráficos!B$23,IF(C390="Complexo",Gráficos!B$24,0)))</f>
        <v>0</v>
      </c>
      <c r="E390" s="62"/>
      <c r="F390" s="62">
        <f>IF(E390="Simples",Gráficos!B$28,IF(E390="Médio",Gráficos!B$29,IF(E390="Complexo",Gráficos!B$30,0)))</f>
        <v>0</v>
      </c>
      <c r="G390" s="62">
        <f t="shared" si="1"/>
        <v>0</v>
      </c>
      <c r="H390" s="63">
        <f>COUNTIF(Acompanhamento!$E$5:$E$2030,A390)</f>
        <v>0</v>
      </c>
    </row>
    <row r="391" spans="1:8" ht="15.75" customHeight="1">
      <c r="A391" s="68"/>
      <c r="B391" s="68"/>
      <c r="C391" s="62"/>
      <c r="D391" s="62">
        <f>IF(C391="Simples",Gráficos!B$22,IF(C391="Médio",Gráficos!B$23,IF(C391="Complexo",Gráficos!B$24,0)))</f>
        <v>0</v>
      </c>
      <c r="E391" s="62"/>
      <c r="F391" s="62">
        <f>IF(E391="Simples",Gráficos!B$28,IF(E391="Médio",Gráficos!B$29,IF(E391="Complexo",Gráficos!B$30,0)))</f>
        <v>0</v>
      </c>
      <c r="G391" s="62">
        <f t="shared" si="1"/>
        <v>0</v>
      </c>
      <c r="H391" s="63">
        <f>COUNTIF(Acompanhamento!$E$5:$E$2030,A391)</f>
        <v>0</v>
      </c>
    </row>
    <row r="392" spans="1:8" ht="15.75" customHeight="1">
      <c r="A392" s="68"/>
      <c r="B392" s="68"/>
      <c r="C392" s="62"/>
      <c r="D392" s="62">
        <f>IF(C392="Simples",Gráficos!B$22,IF(C392="Médio",Gráficos!B$23,IF(C392="Complexo",Gráficos!B$24,0)))</f>
        <v>0</v>
      </c>
      <c r="E392" s="62"/>
      <c r="F392" s="62">
        <f>IF(E392="Simples",Gráficos!B$28,IF(E392="Médio",Gráficos!B$29,IF(E392="Complexo",Gráficos!B$30,0)))</f>
        <v>0</v>
      </c>
      <c r="G392" s="62">
        <f t="shared" si="1"/>
        <v>0</v>
      </c>
      <c r="H392" s="63">
        <f>COUNTIF(Acompanhamento!$E$5:$E$2030,A392)</f>
        <v>0</v>
      </c>
    </row>
    <row r="393" spans="1:8" ht="15.75" customHeight="1">
      <c r="A393" s="68"/>
      <c r="B393" s="68"/>
      <c r="C393" s="62"/>
      <c r="D393" s="62">
        <f>IF(C393="Simples",Gráficos!B$22,IF(C393="Médio",Gráficos!B$23,IF(C393="Complexo",Gráficos!B$24,0)))</f>
        <v>0</v>
      </c>
      <c r="E393" s="62"/>
      <c r="F393" s="62">
        <f>IF(E393="Simples",Gráficos!B$28,IF(E393="Médio",Gráficos!B$29,IF(E393="Complexo",Gráficos!B$30,0)))</f>
        <v>0</v>
      </c>
      <c r="G393" s="62">
        <f t="shared" si="1"/>
        <v>0</v>
      </c>
      <c r="H393" s="63">
        <f>COUNTIF(Acompanhamento!$E$5:$E$2030,A393)</f>
        <v>0</v>
      </c>
    </row>
    <row r="394" spans="1:8" ht="15.75" customHeight="1">
      <c r="A394" s="68"/>
      <c r="B394" s="68"/>
      <c r="C394" s="62"/>
      <c r="D394" s="62">
        <f>IF(C394="Simples",Gráficos!B$22,IF(C394="Médio",Gráficos!B$23,IF(C394="Complexo",Gráficos!B$24,0)))</f>
        <v>0</v>
      </c>
      <c r="E394" s="62"/>
      <c r="F394" s="62">
        <f>IF(E394="Simples",Gráficos!B$28,IF(E394="Médio",Gráficos!B$29,IF(E394="Complexo",Gráficos!B$30,0)))</f>
        <v>0</v>
      </c>
      <c r="G394" s="62">
        <f t="shared" si="1"/>
        <v>0</v>
      </c>
      <c r="H394" s="63">
        <f>COUNTIF(Acompanhamento!$E$5:$E$2030,A394)</f>
        <v>0</v>
      </c>
    </row>
    <row r="395" spans="1:8" ht="15.75" customHeight="1">
      <c r="A395" s="68"/>
      <c r="B395" s="68"/>
      <c r="C395" s="62"/>
      <c r="D395" s="62">
        <f>IF(C395="Simples",Gráficos!B$22,IF(C395="Médio",Gráficos!B$23,IF(C395="Complexo",Gráficos!B$24,0)))</f>
        <v>0</v>
      </c>
      <c r="E395" s="62"/>
      <c r="F395" s="62">
        <f>IF(E395="Simples",Gráficos!B$28,IF(E395="Médio",Gráficos!B$29,IF(E395="Complexo",Gráficos!B$30,0)))</f>
        <v>0</v>
      </c>
      <c r="G395" s="62">
        <f t="shared" si="1"/>
        <v>0</v>
      </c>
      <c r="H395" s="63">
        <f>COUNTIF(Acompanhamento!$E$5:$E$2030,A395)</f>
        <v>0</v>
      </c>
    </row>
    <row r="396" spans="1:8" ht="15.75" customHeight="1">
      <c r="A396" s="68"/>
      <c r="B396" s="68"/>
      <c r="C396" s="62"/>
      <c r="D396" s="62">
        <f>IF(C396="Simples",Gráficos!B$22,IF(C396="Médio",Gráficos!B$23,IF(C396="Complexo",Gráficos!B$24,0)))</f>
        <v>0</v>
      </c>
      <c r="E396" s="62"/>
      <c r="F396" s="62">
        <f>IF(E396="Simples",Gráficos!B$28,IF(E396="Médio",Gráficos!B$29,IF(E396="Complexo",Gráficos!B$30,0)))</f>
        <v>0</v>
      </c>
      <c r="G396" s="62">
        <f t="shared" si="1"/>
        <v>0</v>
      </c>
      <c r="H396" s="63">
        <f>COUNTIF(Acompanhamento!$E$5:$E$2030,A396)</f>
        <v>0</v>
      </c>
    </row>
    <row r="397" spans="1:8" ht="15.75" customHeight="1">
      <c r="A397" s="68"/>
      <c r="B397" s="68"/>
      <c r="C397" s="62"/>
      <c r="D397" s="62">
        <f>IF(C397="Simples",Gráficos!B$22,IF(C397="Médio",Gráficos!B$23,IF(C397="Complexo",Gráficos!B$24,0)))</f>
        <v>0</v>
      </c>
      <c r="E397" s="62"/>
      <c r="F397" s="62">
        <f>IF(E397="Simples",Gráficos!B$28,IF(E397="Médio",Gráficos!B$29,IF(E397="Complexo",Gráficos!B$30,0)))</f>
        <v>0</v>
      </c>
      <c r="G397" s="62">
        <f t="shared" si="1"/>
        <v>0</v>
      </c>
      <c r="H397" s="63">
        <f>COUNTIF(Acompanhamento!$E$5:$E$2030,A397)</f>
        <v>0</v>
      </c>
    </row>
    <row r="398" spans="1:8" ht="15.75" customHeight="1">
      <c r="A398" s="68"/>
      <c r="B398" s="68"/>
      <c r="C398" s="62"/>
      <c r="D398" s="62">
        <f>IF(C398="Simples",Gráficos!B$22,IF(C398="Médio",Gráficos!B$23,IF(C398="Complexo",Gráficos!B$24,0)))</f>
        <v>0</v>
      </c>
      <c r="E398" s="62"/>
      <c r="F398" s="62">
        <f>IF(E398="Simples",Gráficos!B$28,IF(E398="Médio",Gráficos!B$29,IF(E398="Complexo",Gráficos!B$30,0)))</f>
        <v>0</v>
      </c>
      <c r="G398" s="62">
        <f t="shared" si="1"/>
        <v>0</v>
      </c>
      <c r="H398" s="63">
        <f>COUNTIF(Acompanhamento!$E$5:$E$2030,A398)</f>
        <v>0</v>
      </c>
    </row>
    <row r="399" spans="1:8" ht="15.75" customHeight="1">
      <c r="A399" s="68"/>
      <c r="B399" s="68"/>
      <c r="C399" s="62"/>
      <c r="D399" s="62">
        <f>IF(C399="Simples",Gráficos!B$22,IF(C399="Médio",Gráficos!B$23,IF(C399="Complexo",Gráficos!B$24,0)))</f>
        <v>0</v>
      </c>
      <c r="E399" s="62"/>
      <c r="F399" s="62">
        <f>IF(E399="Simples",Gráficos!B$28,IF(E399="Médio",Gráficos!B$29,IF(E399="Complexo",Gráficos!B$30,0)))</f>
        <v>0</v>
      </c>
      <c r="G399" s="62">
        <f t="shared" si="1"/>
        <v>0</v>
      </c>
      <c r="H399" s="63">
        <f>COUNTIF(Acompanhamento!$E$5:$E$2030,A399)</f>
        <v>0</v>
      </c>
    </row>
    <row r="400" spans="1:8" ht="15.75" customHeight="1">
      <c r="A400" s="68"/>
      <c r="B400" s="68"/>
      <c r="C400" s="62"/>
      <c r="D400" s="62">
        <f>IF(C400="Simples",Gráficos!B$22,IF(C400="Médio",Gráficos!B$23,IF(C400="Complexo",Gráficos!B$24,0)))</f>
        <v>0</v>
      </c>
      <c r="E400" s="62"/>
      <c r="F400" s="62">
        <f>IF(E400="Simples",Gráficos!B$28,IF(E400="Médio",Gráficos!B$29,IF(E400="Complexo",Gráficos!B$30,0)))</f>
        <v>0</v>
      </c>
      <c r="G400" s="62">
        <f t="shared" si="1"/>
        <v>0</v>
      </c>
      <c r="H400" s="63">
        <f>COUNTIF(Acompanhamento!$E$5:$E$2030,A400)</f>
        <v>0</v>
      </c>
    </row>
    <row r="401" spans="1:8" ht="15.75" customHeight="1">
      <c r="A401" s="68"/>
      <c r="B401" s="68"/>
      <c r="C401" s="62"/>
      <c r="D401" s="62">
        <f>IF(C401="Simples",Gráficos!B$22,IF(C401="Médio",Gráficos!B$23,IF(C401="Complexo",Gráficos!B$24,0)))</f>
        <v>0</v>
      </c>
      <c r="E401" s="62"/>
      <c r="F401" s="62">
        <f>IF(E401="Simples",Gráficos!B$28,IF(E401="Médio",Gráficos!B$29,IF(E401="Complexo",Gráficos!B$30,0)))</f>
        <v>0</v>
      </c>
      <c r="G401" s="62">
        <f t="shared" si="1"/>
        <v>0</v>
      </c>
      <c r="H401" s="63">
        <f>COUNTIF(Acompanhamento!$E$5:$E$2030,A401)</f>
        <v>0</v>
      </c>
    </row>
    <row r="402" spans="1:8" ht="15.75" customHeight="1">
      <c r="A402" s="68"/>
      <c r="B402" s="68"/>
      <c r="C402" s="62"/>
      <c r="D402" s="62">
        <f>IF(C402="Simples",Gráficos!B$22,IF(C402="Médio",Gráficos!B$23,IF(C402="Complexo",Gráficos!B$24,0)))</f>
        <v>0</v>
      </c>
      <c r="E402" s="62"/>
      <c r="F402" s="62">
        <f>IF(E402="Simples",Gráficos!B$28,IF(E402="Médio",Gráficos!B$29,IF(E402="Complexo",Gráficos!B$30,0)))</f>
        <v>0</v>
      </c>
      <c r="G402" s="62">
        <f t="shared" si="1"/>
        <v>0</v>
      </c>
      <c r="H402" s="63">
        <f>COUNTIF(Acompanhamento!$E$5:$E$2030,A402)</f>
        <v>0</v>
      </c>
    </row>
    <row r="403" spans="1:8" ht="15.75" customHeight="1">
      <c r="A403" s="68"/>
      <c r="B403" s="68"/>
      <c r="C403" s="62"/>
      <c r="D403" s="62">
        <f>IF(C403="Simples",Gráficos!B$22,IF(C403="Médio",Gráficos!B$23,IF(C403="Complexo",Gráficos!B$24,0)))</f>
        <v>0</v>
      </c>
      <c r="E403" s="62"/>
      <c r="F403" s="62">
        <f>IF(E403="Simples",Gráficos!B$28,IF(E403="Médio",Gráficos!B$29,IF(E403="Complexo",Gráficos!B$30,0)))</f>
        <v>0</v>
      </c>
      <c r="G403" s="62">
        <f t="shared" si="1"/>
        <v>0</v>
      </c>
      <c r="H403" s="63">
        <f>COUNTIF(Acompanhamento!$E$5:$E$2030,A403)</f>
        <v>0</v>
      </c>
    </row>
    <row r="404" spans="1:8" ht="15.75" customHeight="1">
      <c r="A404" s="68"/>
      <c r="B404" s="68"/>
      <c r="C404" s="62"/>
      <c r="D404" s="62">
        <f>IF(C404="Simples",Gráficos!B$22,IF(C404="Médio",Gráficos!B$23,IF(C404="Complexo",Gráficos!B$24,0)))</f>
        <v>0</v>
      </c>
      <c r="E404" s="62"/>
      <c r="F404" s="62">
        <f>IF(E404="Simples",Gráficos!B$28,IF(E404="Médio",Gráficos!B$29,IF(E404="Complexo",Gráficos!B$30,0)))</f>
        <v>0</v>
      </c>
      <c r="G404" s="62">
        <f t="shared" si="1"/>
        <v>0</v>
      </c>
      <c r="H404" s="63">
        <f>COUNTIF(Acompanhamento!$E$5:$E$2030,A404)</f>
        <v>0</v>
      </c>
    </row>
    <row r="405" spans="1:8" ht="15.75" customHeight="1">
      <c r="A405" s="68"/>
      <c r="B405" s="68"/>
      <c r="C405" s="62"/>
      <c r="D405" s="62">
        <f>IF(C405="Simples",Gráficos!B$22,IF(C405="Médio",Gráficos!B$23,IF(C405="Complexo",Gráficos!B$24,0)))</f>
        <v>0</v>
      </c>
      <c r="E405" s="62"/>
      <c r="F405" s="62">
        <f>IF(E405="Simples",Gráficos!B$28,IF(E405="Médio",Gráficos!B$29,IF(E405="Complexo",Gráficos!B$30,0)))</f>
        <v>0</v>
      </c>
      <c r="G405" s="62">
        <f t="shared" si="1"/>
        <v>0</v>
      </c>
      <c r="H405" s="63">
        <f>COUNTIF(Acompanhamento!$E$5:$E$2030,A405)</f>
        <v>0</v>
      </c>
    </row>
    <row r="406" spans="1:8" ht="15.75" customHeight="1">
      <c r="A406" s="68"/>
      <c r="B406" s="68"/>
      <c r="C406" s="62"/>
      <c r="D406" s="62">
        <f>IF(C406="Simples",Gráficos!B$22,IF(C406="Médio",Gráficos!B$23,IF(C406="Complexo",Gráficos!B$24,0)))</f>
        <v>0</v>
      </c>
      <c r="E406" s="62"/>
      <c r="F406" s="62">
        <f>IF(E406="Simples",Gráficos!B$28,IF(E406="Médio",Gráficos!B$29,IF(E406="Complexo",Gráficos!B$30,0)))</f>
        <v>0</v>
      </c>
      <c r="G406" s="62">
        <f t="shared" si="1"/>
        <v>0</v>
      </c>
      <c r="H406" s="63">
        <f>COUNTIF(Acompanhamento!$E$5:$E$2030,A406)</f>
        <v>0</v>
      </c>
    </row>
    <row r="407" spans="1:8" ht="15.75" customHeight="1">
      <c r="A407" s="68"/>
      <c r="B407" s="68"/>
      <c r="C407" s="62"/>
      <c r="D407" s="62">
        <f>IF(C407="Simples",Gráficos!B$22,IF(C407="Médio",Gráficos!B$23,IF(C407="Complexo",Gráficos!B$24,0)))</f>
        <v>0</v>
      </c>
      <c r="E407" s="62"/>
      <c r="F407" s="62">
        <f>IF(E407="Simples",Gráficos!B$28,IF(E407="Médio",Gráficos!B$29,IF(E407="Complexo",Gráficos!B$30,0)))</f>
        <v>0</v>
      </c>
      <c r="G407" s="62">
        <f t="shared" si="1"/>
        <v>0</v>
      </c>
      <c r="H407" s="63">
        <f>COUNTIF(Acompanhamento!$E$5:$E$2030,A407)</f>
        <v>0</v>
      </c>
    </row>
    <row r="408" spans="1:8" ht="15.75" customHeight="1">
      <c r="A408" s="68"/>
      <c r="B408" s="68"/>
      <c r="C408" s="62"/>
      <c r="D408" s="62">
        <f>IF(C408="Simples",Gráficos!B$22,IF(C408="Médio",Gráficos!B$23,IF(C408="Complexo",Gráficos!B$24,0)))</f>
        <v>0</v>
      </c>
      <c r="E408" s="62"/>
      <c r="F408" s="62">
        <f>IF(E408="Simples",Gráficos!B$28,IF(E408="Médio",Gráficos!B$29,IF(E408="Complexo",Gráficos!B$30,0)))</f>
        <v>0</v>
      </c>
      <c r="G408" s="62">
        <f t="shared" si="1"/>
        <v>0</v>
      </c>
      <c r="H408" s="63">
        <f>COUNTIF(Acompanhamento!$E$5:$E$2030,A408)</f>
        <v>0</v>
      </c>
    </row>
    <row r="409" spans="1:8" ht="15.75" customHeight="1">
      <c r="A409" s="68"/>
      <c r="B409" s="68"/>
      <c r="C409" s="62"/>
      <c r="D409" s="62">
        <f>IF(C409="Simples",Gráficos!B$22,IF(C409="Médio",Gráficos!B$23,IF(C409="Complexo",Gráficos!B$24,0)))</f>
        <v>0</v>
      </c>
      <c r="E409" s="62"/>
      <c r="F409" s="62">
        <f>IF(E409="Simples",Gráficos!B$28,IF(E409="Médio",Gráficos!B$29,IF(E409="Complexo",Gráficos!B$30,0)))</f>
        <v>0</v>
      </c>
      <c r="G409" s="62">
        <f t="shared" si="1"/>
        <v>0</v>
      </c>
      <c r="H409" s="63">
        <f>COUNTIF(Acompanhamento!$E$5:$E$2030,A409)</f>
        <v>0</v>
      </c>
    </row>
    <row r="410" spans="1:8" ht="15.75" customHeight="1">
      <c r="A410" s="68"/>
      <c r="B410" s="68"/>
      <c r="C410" s="62"/>
      <c r="D410" s="62">
        <f>IF(C410="Simples",Gráficos!B$22,IF(C410="Médio",Gráficos!B$23,IF(C410="Complexo",Gráficos!B$24,0)))</f>
        <v>0</v>
      </c>
      <c r="E410" s="62"/>
      <c r="F410" s="62">
        <f>IF(E410="Simples",Gráficos!B$28,IF(E410="Médio",Gráficos!B$29,IF(E410="Complexo",Gráficos!B$30,0)))</f>
        <v>0</v>
      </c>
      <c r="G410" s="62">
        <f t="shared" si="1"/>
        <v>0</v>
      </c>
      <c r="H410" s="63">
        <f>COUNTIF(Acompanhamento!$E$5:$E$2030,A410)</f>
        <v>0</v>
      </c>
    </row>
    <row r="411" spans="1:8" ht="15.75" customHeight="1">
      <c r="A411" s="68"/>
      <c r="B411" s="68"/>
      <c r="C411" s="62"/>
      <c r="D411" s="62">
        <f>IF(C411="Simples",Gráficos!B$22,IF(C411="Médio",Gráficos!B$23,IF(C411="Complexo",Gráficos!B$24,0)))</f>
        <v>0</v>
      </c>
      <c r="E411" s="62"/>
      <c r="F411" s="62">
        <f>IF(E411="Simples",Gráficos!B$28,IF(E411="Médio",Gráficos!B$29,IF(E411="Complexo",Gráficos!B$30,0)))</f>
        <v>0</v>
      </c>
      <c r="G411" s="62">
        <f t="shared" si="1"/>
        <v>0</v>
      </c>
      <c r="H411" s="63">
        <f>COUNTIF(Acompanhamento!$E$5:$E$2030,A411)</f>
        <v>0</v>
      </c>
    </row>
    <row r="412" spans="1:8" ht="15.75" customHeight="1">
      <c r="A412" s="68"/>
      <c r="B412" s="68"/>
      <c r="C412" s="62"/>
      <c r="D412" s="62">
        <f>IF(C412="Simples",Gráficos!B$22,IF(C412="Médio",Gráficos!B$23,IF(C412="Complexo",Gráficos!B$24,0)))</f>
        <v>0</v>
      </c>
      <c r="E412" s="62"/>
      <c r="F412" s="62">
        <f>IF(E412="Simples",Gráficos!B$28,IF(E412="Médio",Gráficos!B$29,IF(E412="Complexo",Gráficos!B$30,0)))</f>
        <v>0</v>
      </c>
      <c r="G412" s="62">
        <f t="shared" si="1"/>
        <v>0</v>
      </c>
      <c r="H412" s="63">
        <f>COUNTIF(Acompanhamento!$E$5:$E$2030,A412)</f>
        <v>0</v>
      </c>
    </row>
    <row r="413" spans="1:8" ht="15.75" customHeight="1">
      <c r="A413" s="68"/>
      <c r="B413" s="68"/>
      <c r="C413" s="62"/>
      <c r="D413" s="62">
        <f>IF(C413="Simples",Gráficos!B$22,IF(C413="Médio",Gráficos!B$23,IF(C413="Complexo",Gráficos!B$24,0)))</f>
        <v>0</v>
      </c>
      <c r="E413" s="62"/>
      <c r="F413" s="62">
        <f>IF(E413="Simples",Gráficos!B$28,IF(E413="Médio",Gráficos!B$29,IF(E413="Complexo",Gráficos!B$30,0)))</f>
        <v>0</v>
      </c>
      <c r="G413" s="62">
        <f t="shared" si="1"/>
        <v>0</v>
      </c>
      <c r="H413" s="63">
        <f>COUNTIF(Acompanhamento!$E$5:$E$2030,A413)</f>
        <v>0</v>
      </c>
    </row>
    <row r="414" spans="1:8" ht="15.75" customHeight="1">
      <c r="A414" s="68"/>
      <c r="B414" s="68"/>
      <c r="C414" s="62"/>
      <c r="D414" s="62">
        <f>IF(C414="Simples",Gráficos!B$22,IF(C414="Médio",Gráficos!B$23,IF(C414="Complexo",Gráficos!B$24,0)))</f>
        <v>0</v>
      </c>
      <c r="E414" s="62"/>
      <c r="F414" s="62">
        <f>IF(E414="Simples",Gráficos!B$28,IF(E414="Médio",Gráficos!B$29,IF(E414="Complexo",Gráficos!B$30,0)))</f>
        <v>0</v>
      </c>
      <c r="G414" s="62">
        <f t="shared" si="1"/>
        <v>0</v>
      </c>
      <c r="H414" s="63">
        <f>COUNTIF(Acompanhamento!$E$5:$E$2030,A414)</f>
        <v>0</v>
      </c>
    </row>
    <row r="415" spans="1:8" ht="15.75" customHeight="1">
      <c r="A415" s="68"/>
      <c r="B415" s="68"/>
      <c r="C415" s="62"/>
      <c r="D415" s="62">
        <f>IF(C415="Simples",Gráficos!B$22,IF(C415="Médio",Gráficos!B$23,IF(C415="Complexo",Gráficos!B$24,0)))</f>
        <v>0</v>
      </c>
      <c r="E415" s="62"/>
      <c r="F415" s="62">
        <f>IF(E415="Simples",Gráficos!B$28,IF(E415="Médio",Gráficos!B$29,IF(E415="Complexo",Gráficos!B$30,0)))</f>
        <v>0</v>
      </c>
      <c r="G415" s="62">
        <f t="shared" si="1"/>
        <v>0</v>
      </c>
      <c r="H415" s="63">
        <f>COUNTIF(Acompanhamento!$E$5:$E$2030,A415)</f>
        <v>0</v>
      </c>
    </row>
    <row r="416" spans="1:8" ht="15.75" customHeight="1">
      <c r="A416" s="68"/>
      <c r="B416" s="68"/>
      <c r="C416" s="62"/>
      <c r="D416" s="62">
        <f>IF(C416="Simples",Gráficos!B$22,IF(C416="Médio",Gráficos!B$23,IF(C416="Complexo",Gráficos!B$24,0)))</f>
        <v>0</v>
      </c>
      <c r="E416" s="62"/>
      <c r="F416" s="62">
        <f>IF(E416="Simples",Gráficos!B$28,IF(E416="Médio",Gráficos!B$29,IF(E416="Complexo",Gráficos!B$30,0)))</f>
        <v>0</v>
      </c>
      <c r="G416" s="62">
        <f t="shared" si="1"/>
        <v>0</v>
      </c>
      <c r="H416" s="63">
        <f>COUNTIF(Acompanhamento!$E$5:$E$2030,A416)</f>
        <v>0</v>
      </c>
    </row>
    <row r="417" spans="1:8" ht="15.75" customHeight="1">
      <c r="A417" s="68"/>
      <c r="B417" s="68"/>
      <c r="C417" s="62"/>
      <c r="D417" s="62">
        <f>IF(C417="Simples",Gráficos!B$22,IF(C417="Médio",Gráficos!B$23,IF(C417="Complexo",Gráficos!B$24,0)))</f>
        <v>0</v>
      </c>
      <c r="E417" s="62"/>
      <c r="F417" s="62">
        <f>IF(E417="Simples",Gráficos!B$28,IF(E417="Médio",Gráficos!B$29,IF(E417="Complexo",Gráficos!B$30,0)))</f>
        <v>0</v>
      </c>
      <c r="G417" s="62">
        <f t="shared" si="1"/>
        <v>0</v>
      </c>
      <c r="H417" s="63">
        <f>COUNTIF(Acompanhamento!$E$5:$E$2030,A417)</f>
        <v>0</v>
      </c>
    </row>
    <row r="418" spans="1:8" ht="15.75" customHeight="1">
      <c r="A418" s="68"/>
      <c r="B418" s="68"/>
      <c r="C418" s="62"/>
      <c r="D418" s="62">
        <f>IF(C418="Simples",Gráficos!B$22,IF(C418="Médio",Gráficos!B$23,IF(C418="Complexo",Gráficos!B$24,0)))</f>
        <v>0</v>
      </c>
      <c r="E418" s="62"/>
      <c r="F418" s="62">
        <f>IF(E418="Simples",Gráficos!B$28,IF(E418="Médio",Gráficos!B$29,IF(E418="Complexo",Gráficos!B$30,0)))</f>
        <v>0</v>
      </c>
      <c r="G418" s="62">
        <f t="shared" si="1"/>
        <v>0</v>
      </c>
      <c r="H418" s="63">
        <f>COUNTIF(Acompanhamento!$E$5:$E$2030,A418)</f>
        <v>0</v>
      </c>
    </row>
    <row r="419" spans="1:8" ht="15.75" customHeight="1">
      <c r="A419" s="68"/>
      <c r="B419" s="68"/>
      <c r="C419" s="62"/>
      <c r="D419" s="62">
        <f>IF(C419="Simples",Gráficos!B$22,IF(C419="Médio",Gráficos!B$23,IF(C419="Complexo",Gráficos!B$24,0)))</f>
        <v>0</v>
      </c>
      <c r="E419" s="62"/>
      <c r="F419" s="62">
        <f>IF(E419="Simples",Gráficos!B$28,IF(E419="Médio",Gráficos!B$29,IF(E419="Complexo",Gráficos!B$30,0)))</f>
        <v>0</v>
      </c>
      <c r="G419" s="62">
        <f t="shared" si="1"/>
        <v>0</v>
      </c>
      <c r="H419" s="63">
        <f>COUNTIF(Acompanhamento!$E$5:$E$2030,A419)</f>
        <v>0</v>
      </c>
    </row>
    <row r="420" spans="1:8" ht="15.75" customHeight="1">
      <c r="A420" s="68"/>
      <c r="B420" s="68"/>
      <c r="C420" s="62"/>
      <c r="D420" s="62">
        <f>IF(C420="Simples",Gráficos!B$22,IF(C420="Médio",Gráficos!B$23,IF(C420="Complexo",Gráficos!B$24,0)))</f>
        <v>0</v>
      </c>
      <c r="E420" s="62"/>
      <c r="F420" s="62">
        <f>IF(E420="Simples",Gráficos!B$28,IF(E420="Médio",Gráficos!B$29,IF(E420="Complexo",Gráficos!B$30,0)))</f>
        <v>0</v>
      </c>
      <c r="G420" s="62">
        <f t="shared" si="1"/>
        <v>0</v>
      </c>
      <c r="H420" s="63">
        <f>COUNTIF(Acompanhamento!$E$5:$E$2030,A420)</f>
        <v>0</v>
      </c>
    </row>
    <row r="421" spans="1:8" ht="15.75" customHeight="1">
      <c r="A421" s="68"/>
      <c r="B421" s="68"/>
      <c r="C421" s="62"/>
      <c r="D421" s="62">
        <f>IF(C421="Simples",Gráficos!B$22,IF(C421="Médio",Gráficos!B$23,IF(C421="Complexo",Gráficos!B$24,0)))</f>
        <v>0</v>
      </c>
      <c r="E421" s="62"/>
      <c r="F421" s="62">
        <f>IF(E421="Simples",Gráficos!B$28,IF(E421="Médio",Gráficos!B$29,IF(E421="Complexo",Gráficos!B$30,0)))</f>
        <v>0</v>
      </c>
      <c r="G421" s="62">
        <f t="shared" si="1"/>
        <v>0</v>
      </c>
      <c r="H421" s="63">
        <f>COUNTIF(Acompanhamento!$E$5:$E$2030,A421)</f>
        <v>0</v>
      </c>
    </row>
    <row r="422" spans="1:8" ht="15.75" customHeight="1">
      <c r="A422" s="68"/>
      <c r="B422" s="68"/>
      <c r="C422" s="62"/>
      <c r="D422" s="62">
        <f>IF(C422="Simples",Gráficos!B$22,IF(C422="Médio",Gráficos!B$23,IF(C422="Complexo",Gráficos!B$24,0)))</f>
        <v>0</v>
      </c>
      <c r="E422" s="62"/>
      <c r="F422" s="62">
        <f>IF(E422="Simples",Gráficos!B$28,IF(E422="Médio",Gráficos!B$29,IF(E422="Complexo",Gráficos!B$30,0)))</f>
        <v>0</v>
      </c>
      <c r="G422" s="62">
        <f t="shared" si="1"/>
        <v>0</v>
      </c>
      <c r="H422" s="63">
        <f>COUNTIF(Acompanhamento!$E$5:$E$2030,A422)</f>
        <v>0</v>
      </c>
    </row>
    <row r="423" spans="1:8" ht="15.75" customHeight="1">
      <c r="A423" s="68"/>
      <c r="B423" s="68"/>
      <c r="C423" s="62"/>
      <c r="D423" s="62">
        <f>IF(C423="Simples",Gráficos!B$22,IF(C423="Médio",Gráficos!B$23,IF(C423="Complexo",Gráficos!B$24,0)))</f>
        <v>0</v>
      </c>
      <c r="E423" s="62"/>
      <c r="F423" s="62">
        <f>IF(E423="Simples",Gráficos!B$28,IF(E423="Médio",Gráficos!B$29,IF(E423="Complexo",Gráficos!B$30,0)))</f>
        <v>0</v>
      </c>
      <c r="G423" s="62">
        <f t="shared" si="1"/>
        <v>0</v>
      </c>
      <c r="H423" s="63">
        <f>COUNTIF(Acompanhamento!$E$5:$E$2030,A423)</f>
        <v>0</v>
      </c>
    </row>
    <row r="424" spans="1:8" ht="15.75" customHeight="1">
      <c r="A424" s="68"/>
      <c r="B424" s="68"/>
      <c r="C424" s="62"/>
      <c r="D424" s="62">
        <f>IF(C424="Simples",Gráficos!B$22,IF(C424="Médio",Gráficos!B$23,IF(C424="Complexo",Gráficos!B$24,0)))</f>
        <v>0</v>
      </c>
      <c r="E424" s="62"/>
      <c r="F424" s="62">
        <f>IF(E424="Simples",Gráficos!B$28,IF(E424="Médio",Gráficos!B$29,IF(E424="Complexo",Gráficos!B$30,0)))</f>
        <v>0</v>
      </c>
      <c r="G424" s="62">
        <f t="shared" si="1"/>
        <v>0</v>
      </c>
      <c r="H424" s="63">
        <f>COUNTIF(Acompanhamento!$E$5:$E$2030,A424)</f>
        <v>0</v>
      </c>
    </row>
    <row r="425" spans="1:8" ht="15.75" customHeight="1">
      <c r="A425" s="68"/>
      <c r="B425" s="68"/>
      <c r="C425" s="62"/>
      <c r="D425" s="62">
        <f>IF(C425="Simples",Gráficos!B$22,IF(C425="Médio",Gráficos!B$23,IF(C425="Complexo",Gráficos!B$24,0)))</f>
        <v>0</v>
      </c>
      <c r="E425" s="62"/>
      <c r="F425" s="62">
        <f>IF(E425="Simples",Gráficos!B$28,IF(E425="Médio",Gráficos!B$29,IF(E425="Complexo",Gráficos!B$30,0)))</f>
        <v>0</v>
      </c>
      <c r="G425" s="62">
        <f t="shared" si="1"/>
        <v>0</v>
      </c>
      <c r="H425" s="63">
        <f>COUNTIF(Acompanhamento!$E$5:$E$2030,A425)</f>
        <v>0</v>
      </c>
    </row>
    <row r="426" spans="1:8" ht="15.75" customHeight="1">
      <c r="A426" s="68"/>
      <c r="B426" s="68"/>
      <c r="C426" s="62"/>
      <c r="D426" s="62">
        <f>IF(C426="Simples",Gráficos!B$22,IF(C426="Médio",Gráficos!B$23,IF(C426="Complexo",Gráficos!B$24,0)))</f>
        <v>0</v>
      </c>
      <c r="E426" s="62"/>
      <c r="F426" s="62">
        <f>IF(E426="Simples",Gráficos!B$28,IF(E426="Médio",Gráficos!B$29,IF(E426="Complexo",Gráficos!B$30,0)))</f>
        <v>0</v>
      </c>
      <c r="G426" s="62">
        <f t="shared" si="1"/>
        <v>0</v>
      </c>
      <c r="H426" s="63">
        <f>COUNTIF(Acompanhamento!$E$5:$E$2030,A426)</f>
        <v>0</v>
      </c>
    </row>
    <row r="427" spans="1:8" ht="15.75" customHeight="1">
      <c r="A427" s="68"/>
      <c r="B427" s="68"/>
      <c r="C427" s="62"/>
      <c r="D427" s="62">
        <f>IF(C427="Simples",Gráficos!B$22,IF(C427="Médio",Gráficos!B$23,IF(C427="Complexo",Gráficos!B$24,0)))</f>
        <v>0</v>
      </c>
      <c r="E427" s="62"/>
      <c r="F427" s="62">
        <f>IF(E427="Simples",Gráficos!B$28,IF(E427="Médio",Gráficos!B$29,IF(E427="Complexo",Gráficos!B$30,0)))</f>
        <v>0</v>
      </c>
      <c r="G427" s="62">
        <f t="shared" si="1"/>
        <v>0</v>
      </c>
      <c r="H427" s="63">
        <f>COUNTIF(Acompanhamento!$E$5:$E$2030,A427)</f>
        <v>0</v>
      </c>
    </row>
    <row r="428" spans="1:8" ht="15.75" customHeight="1">
      <c r="A428" s="68"/>
      <c r="B428" s="68"/>
      <c r="C428" s="62"/>
      <c r="D428" s="62">
        <f>IF(C428="Simples",Gráficos!B$22,IF(C428="Médio",Gráficos!B$23,IF(C428="Complexo",Gráficos!B$24,0)))</f>
        <v>0</v>
      </c>
      <c r="E428" s="62"/>
      <c r="F428" s="62">
        <f>IF(E428="Simples",Gráficos!B$28,IF(E428="Médio",Gráficos!B$29,IF(E428="Complexo",Gráficos!B$30,0)))</f>
        <v>0</v>
      </c>
      <c r="G428" s="62">
        <f t="shared" si="1"/>
        <v>0</v>
      </c>
      <c r="H428" s="63">
        <f>COUNTIF(Acompanhamento!$E$5:$E$2030,A428)</f>
        <v>0</v>
      </c>
    </row>
    <row r="429" spans="1:8" ht="15.75" customHeight="1">
      <c r="A429" s="68"/>
      <c r="B429" s="68"/>
      <c r="C429" s="62"/>
      <c r="D429" s="62">
        <f>IF(C429="Simples",Gráficos!B$22,IF(C429="Médio",Gráficos!B$23,IF(C429="Complexo",Gráficos!B$24,0)))</f>
        <v>0</v>
      </c>
      <c r="E429" s="62"/>
      <c r="F429" s="62">
        <f>IF(E429="Simples",Gráficos!B$28,IF(E429="Médio",Gráficos!B$29,IF(E429="Complexo",Gráficos!B$30,0)))</f>
        <v>0</v>
      </c>
      <c r="G429" s="62">
        <f t="shared" si="1"/>
        <v>0</v>
      </c>
      <c r="H429" s="63">
        <f>COUNTIF(Acompanhamento!$E$5:$E$2030,A429)</f>
        <v>0</v>
      </c>
    </row>
    <row r="430" spans="1:8" ht="15.75" customHeight="1">
      <c r="A430" s="68"/>
      <c r="B430" s="68"/>
      <c r="C430" s="62"/>
      <c r="D430" s="62">
        <f>IF(C430="Simples",Gráficos!B$22,IF(C430="Médio",Gráficos!B$23,IF(C430="Complexo",Gráficos!B$24,0)))</f>
        <v>0</v>
      </c>
      <c r="E430" s="62"/>
      <c r="F430" s="62">
        <f>IF(E430="Simples",Gráficos!B$28,IF(E430="Médio",Gráficos!B$29,IF(E430="Complexo",Gráficos!B$30,0)))</f>
        <v>0</v>
      </c>
      <c r="G430" s="62">
        <f t="shared" si="1"/>
        <v>0</v>
      </c>
      <c r="H430" s="63">
        <f>COUNTIF(Acompanhamento!$E$5:$E$2030,A430)</f>
        <v>0</v>
      </c>
    </row>
    <row r="431" spans="1:8" ht="15.75" customHeight="1">
      <c r="A431" s="68"/>
      <c r="B431" s="68"/>
      <c r="C431" s="62"/>
      <c r="D431" s="62">
        <f>IF(C431="Simples",Gráficos!B$22,IF(C431="Médio",Gráficos!B$23,IF(C431="Complexo",Gráficos!B$24,0)))</f>
        <v>0</v>
      </c>
      <c r="E431" s="62"/>
      <c r="F431" s="62">
        <f>IF(E431="Simples",Gráficos!B$28,IF(E431="Médio",Gráficos!B$29,IF(E431="Complexo",Gráficos!B$30,0)))</f>
        <v>0</v>
      </c>
      <c r="G431" s="62">
        <f t="shared" si="1"/>
        <v>0</v>
      </c>
      <c r="H431" s="63">
        <f>COUNTIF(Acompanhamento!$E$5:$E$2030,A431)</f>
        <v>0</v>
      </c>
    </row>
    <row r="432" spans="1:8" ht="15.75" customHeight="1">
      <c r="A432" s="68"/>
      <c r="B432" s="68"/>
      <c r="C432" s="62"/>
      <c r="D432" s="62">
        <f>IF(C432="Simples",Gráficos!B$22,IF(C432="Médio",Gráficos!B$23,IF(C432="Complexo",Gráficos!B$24,0)))</f>
        <v>0</v>
      </c>
      <c r="E432" s="62"/>
      <c r="F432" s="62">
        <f>IF(E432="Simples",Gráficos!B$28,IF(E432="Médio",Gráficos!B$29,IF(E432="Complexo",Gráficos!B$30,0)))</f>
        <v>0</v>
      </c>
      <c r="G432" s="62">
        <f t="shared" si="1"/>
        <v>0</v>
      </c>
      <c r="H432" s="63">
        <f>COUNTIF(Acompanhamento!$E$5:$E$2030,A432)</f>
        <v>0</v>
      </c>
    </row>
    <row r="433" spans="1:8" ht="15.75" customHeight="1">
      <c r="A433" s="68"/>
      <c r="B433" s="68"/>
      <c r="C433" s="62"/>
      <c r="D433" s="62">
        <f>IF(C433="Simples",Gráficos!B$22,IF(C433="Médio",Gráficos!B$23,IF(C433="Complexo",Gráficos!B$24,0)))</f>
        <v>0</v>
      </c>
      <c r="E433" s="62"/>
      <c r="F433" s="62">
        <f>IF(E433="Simples",Gráficos!B$28,IF(E433="Médio",Gráficos!B$29,IF(E433="Complexo",Gráficos!B$30,0)))</f>
        <v>0</v>
      </c>
      <c r="G433" s="62">
        <f t="shared" si="1"/>
        <v>0</v>
      </c>
      <c r="H433" s="63">
        <f>COUNTIF(Acompanhamento!$E$5:$E$2030,A433)</f>
        <v>0</v>
      </c>
    </row>
    <row r="434" spans="1:8" ht="15.75" customHeight="1">
      <c r="A434" s="68"/>
      <c r="B434" s="68"/>
      <c r="C434" s="62"/>
      <c r="D434" s="62">
        <f>IF(C434="Simples",Gráficos!B$22,IF(C434="Médio",Gráficos!B$23,IF(C434="Complexo",Gráficos!B$24,0)))</f>
        <v>0</v>
      </c>
      <c r="E434" s="62"/>
      <c r="F434" s="62">
        <f>IF(E434="Simples",Gráficos!B$28,IF(E434="Médio",Gráficos!B$29,IF(E434="Complexo",Gráficos!B$30,0)))</f>
        <v>0</v>
      </c>
      <c r="G434" s="62">
        <f t="shared" si="1"/>
        <v>0</v>
      </c>
      <c r="H434" s="63">
        <f>COUNTIF(Acompanhamento!$E$5:$E$2030,A434)</f>
        <v>0</v>
      </c>
    </row>
    <row r="435" spans="1:8" ht="15.75" customHeight="1">
      <c r="A435" s="68"/>
      <c r="B435" s="68"/>
      <c r="C435" s="62"/>
      <c r="D435" s="62">
        <f>IF(C435="Simples",Gráficos!B$22,IF(C435="Médio",Gráficos!B$23,IF(C435="Complexo",Gráficos!B$24,0)))</f>
        <v>0</v>
      </c>
      <c r="E435" s="62"/>
      <c r="F435" s="62">
        <f>IF(E435="Simples",Gráficos!B$28,IF(E435="Médio",Gráficos!B$29,IF(E435="Complexo",Gráficos!B$30,0)))</f>
        <v>0</v>
      </c>
      <c r="G435" s="62">
        <f t="shared" si="1"/>
        <v>0</v>
      </c>
      <c r="H435" s="63">
        <f>COUNTIF(Acompanhamento!$E$5:$E$2030,A435)</f>
        <v>0</v>
      </c>
    </row>
    <row r="436" spans="1:8" ht="15.75" customHeight="1">
      <c r="A436" s="68"/>
      <c r="B436" s="68"/>
      <c r="C436" s="62"/>
      <c r="D436" s="62">
        <f>IF(C436="Simples",Gráficos!B$22,IF(C436="Médio",Gráficos!B$23,IF(C436="Complexo",Gráficos!B$24,0)))</f>
        <v>0</v>
      </c>
      <c r="E436" s="62"/>
      <c r="F436" s="62">
        <f>IF(E436="Simples",Gráficos!B$28,IF(E436="Médio",Gráficos!B$29,IF(E436="Complexo",Gráficos!B$30,0)))</f>
        <v>0</v>
      </c>
      <c r="G436" s="62">
        <f t="shared" si="1"/>
        <v>0</v>
      </c>
      <c r="H436" s="63">
        <f>COUNTIF(Acompanhamento!$E$5:$E$2030,A436)</f>
        <v>0</v>
      </c>
    </row>
    <row r="437" spans="1:8" ht="15.75" customHeight="1">
      <c r="A437" s="68"/>
      <c r="B437" s="68"/>
      <c r="C437" s="62"/>
      <c r="D437" s="62">
        <f>IF(C437="Simples",Gráficos!B$22,IF(C437="Médio",Gráficos!B$23,IF(C437="Complexo",Gráficos!B$24,0)))</f>
        <v>0</v>
      </c>
      <c r="E437" s="62"/>
      <c r="F437" s="62">
        <f>IF(E437="Simples",Gráficos!B$28,IF(E437="Médio",Gráficos!B$29,IF(E437="Complexo",Gráficos!B$30,0)))</f>
        <v>0</v>
      </c>
      <c r="G437" s="62">
        <f t="shared" si="1"/>
        <v>0</v>
      </c>
      <c r="H437" s="63">
        <f>COUNTIF(Acompanhamento!$E$5:$E$2030,A437)</f>
        <v>0</v>
      </c>
    </row>
    <row r="438" spans="1:8" ht="15.75" customHeight="1">
      <c r="A438" s="68"/>
      <c r="B438" s="68"/>
      <c r="C438" s="62"/>
      <c r="D438" s="62">
        <f>IF(C438="Simples",Gráficos!B$22,IF(C438="Médio",Gráficos!B$23,IF(C438="Complexo",Gráficos!B$24,0)))</f>
        <v>0</v>
      </c>
      <c r="E438" s="62"/>
      <c r="F438" s="62">
        <f>IF(E438="Simples",Gráficos!B$28,IF(E438="Médio",Gráficos!B$29,IF(E438="Complexo",Gráficos!B$30,0)))</f>
        <v>0</v>
      </c>
      <c r="G438" s="62">
        <f t="shared" si="1"/>
        <v>0</v>
      </c>
      <c r="H438" s="63">
        <f>COUNTIF(Acompanhamento!$E$5:$E$2030,A438)</f>
        <v>0</v>
      </c>
    </row>
    <row r="439" spans="1:8" ht="15.75" customHeight="1">
      <c r="A439" s="68"/>
      <c r="B439" s="68"/>
      <c r="C439" s="62"/>
      <c r="D439" s="62">
        <f>IF(C439="Simples",Gráficos!B$22,IF(C439="Médio",Gráficos!B$23,IF(C439="Complexo",Gráficos!B$24,0)))</f>
        <v>0</v>
      </c>
      <c r="E439" s="62"/>
      <c r="F439" s="62">
        <f>IF(E439="Simples",Gráficos!B$28,IF(E439="Médio",Gráficos!B$29,IF(E439="Complexo",Gráficos!B$30,0)))</f>
        <v>0</v>
      </c>
      <c r="G439" s="62">
        <f t="shared" si="1"/>
        <v>0</v>
      </c>
      <c r="H439" s="63">
        <f>COUNTIF(Acompanhamento!$E$5:$E$2030,A439)</f>
        <v>0</v>
      </c>
    </row>
    <row r="440" spans="1:8" ht="15.75" customHeight="1">
      <c r="A440" s="68"/>
      <c r="B440" s="68"/>
      <c r="C440" s="62"/>
      <c r="D440" s="62">
        <f>IF(C440="Simples",Gráficos!B$22,IF(C440="Médio",Gráficos!B$23,IF(C440="Complexo",Gráficos!B$24,0)))</f>
        <v>0</v>
      </c>
      <c r="E440" s="62"/>
      <c r="F440" s="62">
        <f>IF(E440="Simples",Gráficos!B$28,IF(E440="Médio",Gráficos!B$29,IF(E440="Complexo",Gráficos!B$30,0)))</f>
        <v>0</v>
      </c>
      <c r="G440" s="62">
        <f t="shared" si="1"/>
        <v>0</v>
      </c>
      <c r="H440" s="63">
        <f>COUNTIF(Acompanhamento!$E$5:$E$2030,A440)</f>
        <v>0</v>
      </c>
    </row>
    <row r="441" spans="1:8" ht="15.75" customHeight="1">
      <c r="A441" s="68"/>
      <c r="B441" s="68"/>
      <c r="C441" s="62"/>
      <c r="D441" s="62">
        <f>IF(C441="Simples",Gráficos!B$22,IF(C441="Médio",Gráficos!B$23,IF(C441="Complexo",Gráficos!B$24,0)))</f>
        <v>0</v>
      </c>
      <c r="E441" s="62"/>
      <c r="F441" s="62">
        <f>IF(E441="Simples",Gráficos!B$28,IF(E441="Médio",Gráficos!B$29,IF(E441="Complexo",Gráficos!B$30,0)))</f>
        <v>0</v>
      </c>
      <c r="G441" s="62">
        <f t="shared" si="1"/>
        <v>0</v>
      </c>
      <c r="H441" s="63">
        <f>COUNTIF(Acompanhamento!$E$5:$E$2030,A441)</f>
        <v>0</v>
      </c>
    </row>
    <row r="442" spans="1:8" ht="15.75" customHeight="1">
      <c r="A442" s="68"/>
      <c r="B442" s="68"/>
      <c r="C442" s="62"/>
      <c r="D442" s="62">
        <f>IF(C442="Simples",Gráficos!B$22,IF(C442="Médio",Gráficos!B$23,IF(C442="Complexo",Gráficos!B$24,0)))</f>
        <v>0</v>
      </c>
      <c r="E442" s="62"/>
      <c r="F442" s="62">
        <f>IF(E442="Simples",Gráficos!B$28,IF(E442="Médio",Gráficos!B$29,IF(E442="Complexo",Gráficos!B$30,0)))</f>
        <v>0</v>
      </c>
      <c r="G442" s="62">
        <f t="shared" si="1"/>
        <v>0</v>
      </c>
      <c r="H442" s="63">
        <f>COUNTIF(Acompanhamento!$E$5:$E$2030,A442)</f>
        <v>0</v>
      </c>
    </row>
    <row r="443" spans="1:8" ht="15.75" customHeight="1">
      <c r="A443" s="68"/>
      <c r="B443" s="68"/>
      <c r="C443" s="62"/>
      <c r="D443" s="62">
        <f>IF(C443="Simples",Gráficos!B$22,IF(C443="Médio",Gráficos!B$23,IF(C443="Complexo",Gráficos!B$24,0)))</f>
        <v>0</v>
      </c>
      <c r="E443" s="62"/>
      <c r="F443" s="62">
        <f>IF(E443="Simples",Gráficos!B$28,IF(E443="Médio",Gráficos!B$29,IF(E443="Complexo",Gráficos!B$30,0)))</f>
        <v>0</v>
      </c>
      <c r="G443" s="62">
        <f t="shared" si="1"/>
        <v>0</v>
      </c>
      <c r="H443" s="63">
        <f>COUNTIF(Acompanhamento!$E$5:$E$2030,A443)</f>
        <v>0</v>
      </c>
    </row>
    <row r="444" spans="1:8" ht="15.75" customHeight="1">
      <c r="A444" s="68"/>
      <c r="B444" s="68"/>
      <c r="C444" s="62"/>
      <c r="D444" s="62">
        <f>IF(C444="Simples",Gráficos!B$22,IF(C444="Médio",Gráficos!B$23,IF(C444="Complexo",Gráficos!B$24,0)))</f>
        <v>0</v>
      </c>
      <c r="E444" s="62"/>
      <c r="F444" s="62">
        <f>IF(E444="Simples",Gráficos!B$28,IF(E444="Médio",Gráficos!B$29,IF(E444="Complexo",Gráficos!B$30,0)))</f>
        <v>0</v>
      </c>
      <c r="G444" s="62">
        <f t="shared" si="1"/>
        <v>0</v>
      </c>
      <c r="H444" s="63">
        <f>COUNTIF(Acompanhamento!$E$5:$E$2030,A444)</f>
        <v>0</v>
      </c>
    </row>
    <row r="445" spans="1:8" ht="15.75" customHeight="1">
      <c r="A445" s="68"/>
      <c r="B445" s="68"/>
      <c r="C445" s="62"/>
      <c r="D445" s="62">
        <f>IF(C445="Simples",Gráficos!B$22,IF(C445="Médio",Gráficos!B$23,IF(C445="Complexo",Gráficos!B$24,0)))</f>
        <v>0</v>
      </c>
      <c r="E445" s="62"/>
      <c r="F445" s="62">
        <f>IF(E445="Simples",Gráficos!B$28,IF(E445="Médio",Gráficos!B$29,IF(E445="Complexo",Gráficos!B$30,0)))</f>
        <v>0</v>
      </c>
      <c r="G445" s="62">
        <f t="shared" si="1"/>
        <v>0</v>
      </c>
      <c r="H445" s="63">
        <f>COUNTIF(Acompanhamento!$E$5:$E$2030,A445)</f>
        <v>0</v>
      </c>
    </row>
    <row r="446" spans="1:8" ht="15.75" customHeight="1">
      <c r="A446" s="68"/>
      <c r="B446" s="68"/>
      <c r="C446" s="62"/>
      <c r="D446" s="62">
        <f>IF(C446="Simples",Gráficos!B$22,IF(C446="Médio",Gráficos!B$23,IF(C446="Complexo",Gráficos!B$24,0)))</f>
        <v>0</v>
      </c>
      <c r="E446" s="62"/>
      <c r="F446" s="62">
        <f>IF(E446="Simples",Gráficos!B$28,IF(E446="Médio",Gráficos!B$29,IF(E446="Complexo",Gráficos!B$30,0)))</f>
        <v>0</v>
      </c>
      <c r="G446" s="62">
        <f t="shared" si="1"/>
        <v>0</v>
      </c>
      <c r="H446" s="63">
        <f>COUNTIF(Acompanhamento!$E$5:$E$2030,A446)</f>
        <v>0</v>
      </c>
    </row>
    <row r="447" spans="1:8" ht="15.75" customHeight="1">
      <c r="A447" s="68"/>
      <c r="B447" s="68"/>
      <c r="C447" s="62"/>
      <c r="D447" s="62">
        <f>IF(C447="Simples",Gráficos!B$22,IF(C447="Médio",Gráficos!B$23,IF(C447="Complexo",Gráficos!B$24,0)))</f>
        <v>0</v>
      </c>
      <c r="E447" s="62"/>
      <c r="F447" s="62">
        <f>IF(E447="Simples",Gráficos!B$28,IF(E447="Médio",Gráficos!B$29,IF(E447="Complexo",Gráficos!B$30,0)))</f>
        <v>0</v>
      </c>
      <c r="G447" s="62">
        <f t="shared" si="1"/>
        <v>0</v>
      </c>
      <c r="H447" s="63">
        <f>COUNTIF(Acompanhamento!$E$5:$E$2030,A447)</f>
        <v>0</v>
      </c>
    </row>
    <row r="448" spans="1:8" ht="15.75" customHeight="1">
      <c r="A448" s="68"/>
      <c r="B448" s="68"/>
      <c r="C448" s="62"/>
      <c r="D448" s="62">
        <f>IF(C448="Simples",Gráficos!B$22,IF(C448="Médio",Gráficos!B$23,IF(C448="Complexo",Gráficos!B$24,0)))</f>
        <v>0</v>
      </c>
      <c r="E448" s="62"/>
      <c r="F448" s="62">
        <f>IF(E448="Simples",Gráficos!B$28,IF(E448="Médio",Gráficos!B$29,IF(E448="Complexo",Gráficos!B$30,0)))</f>
        <v>0</v>
      </c>
      <c r="G448" s="62">
        <f t="shared" si="1"/>
        <v>0</v>
      </c>
      <c r="H448" s="63">
        <f>COUNTIF(Acompanhamento!$E$5:$E$2030,A448)</f>
        <v>0</v>
      </c>
    </row>
    <row r="449" spans="1:8" ht="15.75" customHeight="1">
      <c r="A449" s="68"/>
      <c r="B449" s="68"/>
      <c r="C449" s="62"/>
      <c r="D449" s="62">
        <f>IF(C449="Simples",Gráficos!B$22,IF(C449="Médio",Gráficos!B$23,IF(C449="Complexo",Gráficos!B$24,0)))</f>
        <v>0</v>
      </c>
      <c r="E449" s="62"/>
      <c r="F449" s="62">
        <f>IF(E449="Simples",Gráficos!B$28,IF(E449="Médio",Gráficos!B$29,IF(E449="Complexo",Gráficos!B$30,0)))</f>
        <v>0</v>
      </c>
      <c r="G449" s="62">
        <f t="shared" si="1"/>
        <v>0</v>
      </c>
      <c r="H449" s="63">
        <f>COUNTIF(Acompanhamento!$E$5:$E$2030,A449)</f>
        <v>0</v>
      </c>
    </row>
    <row r="450" spans="1:8" ht="15.75" customHeight="1">
      <c r="A450" s="68"/>
      <c r="B450" s="68"/>
      <c r="C450" s="62"/>
      <c r="D450" s="62">
        <f>IF(C450="Simples",Gráficos!B$22,IF(C450="Médio",Gráficos!B$23,IF(C450="Complexo",Gráficos!B$24,0)))</f>
        <v>0</v>
      </c>
      <c r="E450" s="62"/>
      <c r="F450" s="62">
        <f>IF(E450="Simples",Gráficos!B$28,IF(E450="Médio",Gráficos!B$29,IF(E450="Complexo",Gráficos!B$30,0)))</f>
        <v>0</v>
      </c>
      <c r="G450" s="62">
        <f t="shared" si="1"/>
        <v>0</v>
      </c>
      <c r="H450" s="63">
        <f>COUNTIF(Acompanhamento!$E$5:$E$2030,A450)</f>
        <v>0</v>
      </c>
    </row>
    <row r="451" spans="1:8" ht="15.75" customHeight="1">
      <c r="A451" s="68"/>
      <c r="B451" s="68"/>
      <c r="C451" s="62"/>
      <c r="D451" s="62">
        <f>IF(C451="Simples",Gráficos!B$22,IF(C451="Médio",Gráficos!B$23,IF(C451="Complexo",Gráficos!B$24,0)))</f>
        <v>0</v>
      </c>
      <c r="E451" s="62"/>
      <c r="F451" s="62">
        <f>IF(E451="Simples",Gráficos!B$28,IF(E451="Médio",Gráficos!B$29,IF(E451="Complexo",Gráficos!B$30,0)))</f>
        <v>0</v>
      </c>
      <c r="G451" s="62">
        <f t="shared" si="1"/>
        <v>0</v>
      </c>
      <c r="H451" s="63">
        <f>COUNTIF(Acompanhamento!$E$5:$E$2030,A451)</f>
        <v>0</v>
      </c>
    </row>
    <row r="452" spans="1:8" ht="15.75" customHeight="1">
      <c r="A452" s="68"/>
      <c r="B452" s="68"/>
      <c r="C452" s="62"/>
      <c r="D452" s="62">
        <f>IF(C452="Simples",Gráficos!B$22,IF(C452="Médio",Gráficos!B$23,IF(C452="Complexo",Gráficos!B$24,0)))</f>
        <v>0</v>
      </c>
      <c r="E452" s="62"/>
      <c r="F452" s="62">
        <f>IF(E452="Simples",Gráficos!B$28,IF(E452="Médio",Gráficos!B$29,IF(E452="Complexo",Gráficos!B$30,0)))</f>
        <v>0</v>
      </c>
      <c r="G452" s="62">
        <f t="shared" si="1"/>
        <v>0</v>
      </c>
      <c r="H452" s="63">
        <f>COUNTIF(Acompanhamento!$E$5:$E$2030,A452)</f>
        <v>0</v>
      </c>
    </row>
    <row r="453" spans="1:8" ht="15.75" customHeight="1">
      <c r="A453" s="68"/>
      <c r="B453" s="68"/>
      <c r="C453" s="62"/>
      <c r="D453" s="62">
        <f>IF(C453="Simples",Gráficos!B$22,IF(C453="Médio",Gráficos!B$23,IF(C453="Complexo",Gráficos!B$24,0)))</f>
        <v>0</v>
      </c>
      <c r="E453" s="62"/>
      <c r="F453" s="62">
        <f>IF(E453="Simples",Gráficos!B$28,IF(E453="Médio",Gráficos!B$29,IF(E453="Complexo",Gráficos!B$30,0)))</f>
        <v>0</v>
      </c>
      <c r="G453" s="62">
        <f t="shared" si="1"/>
        <v>0</v>
      </c>
      <c r="H453" s="63">
        <f>COUNTIF(Acompanhamento!$E$5:$E$2030,A453)</f>
        <v>0</v>
      </c>
    </row>
    <row r="454" spans="1:8" ht="15.75" customHeight="1">
      <c r="A454" s="68"/>
      <c r="B454" s="68"/>
      <c r="C454" s="62"/>
      <c r="D454" s="62">
        <f>IF(C454="Simples",Gráficos!B$22,IF(C454="Médio",Gráficos!B$23,IF(C454="Complexo",Gráficos!B$24,0)))</f>
        <v>0</v>
      </c>
      <c r="E454" s="62"/>
      <c r="F454" s="62">
        <f>IF(E454="Simples",Gráficos!B$28,IF(E454="Médio",Gráficos!B$29,IF(E454="Complexo",Gráficos!B$30,0)))</f>
        <v>0</v>
      </c>
      <c r="G454" s="62">
        <f t="shared" si="1"/>
        <v>0</v>
      </c>
      <c r="H454" s="63">
        <f>COUNTIF(Acompanhamento!$E$5:$E$2030,A454)</f>
        <v>0</v>
      </c>
    </row>
    <row r="455" spans="1:8" ht="15.75" customHeight="1">
      <c r="A455" s="68"/>
      <c r="B455" s="68"/>
      <c r="C455" s="62"/>
      <c r="D455" s="62">
        <f>IF(C455="Simples",Gráficos!B$22,IF(C455="Médio",Gráficos!B$23,IF(C455="Complexo",Gráficos!B$24,0)))</f>
        <v>0</v>
      </c>
      <c r="E455" s="62"/>
      <c r="F455" s="62">
        <f>IF(E455="Simples",Gráficos!B$28,IF(E455="Médio",Gráficos!B$29,IF(E455="Complexo",Gráficos!B$30,0)))</f>
        <v>0</v>
      </c>
      <c r="G455" s="62">
        <f t="shared" si="1"/>
        <v>0</v>
      </c>
      <c r="H455" s="63">
        <f>COUNTIF(Acompanhamento!$E$5:$E$2030,A455)</f>
        <v>0</v>
      </c>
    </row>
    <row r="456" spans="1:8" ht="15.75" customHeight="1">
      <c r="A456" s="68"/>
      <c r="B456" s="68"/>
      <c r="C456" s="62"/>
      <c r="D456" s="62">
        <f>IF(C456="Simples",Gráficos!B$22,IF(C456="Médio",Gráficos!B$23,IF(C456="Complexo",Gráficos!B$24,0)))</f>
        <v>0</v>
      </c>
      <c r="E456" s="62"/>
      <c r="F456" s="62">
        <f>IF(E456="Simples",Gráficos!B$28,IF(E456="Médio",Gráficos!B$29,IF(E456="Complexo",Gráficos!B$30,0)))</f>
        <v>0</v>
      </c>
      <c r="G456" s="62">
        <f t="shared" si="1"/>
        <v>0</v>
      </c>
      <c r="H456" s="63">
        <f>COUNTIF(Acompanhamento!$E$5:$E$2030,A456)</f>
        <v>0</v>
      </c>
    </row>
    <row r="457" spans="1:8" ht="15.75" customHeight="1">
      <c r="A457" s="68"/>
      <c r="B457" s="68"/>
      <c r="C457" s="62"/>
      <c r="D457" s="62">
        <f>IF(C457="Simples",Gráficos!B$22,IF(C457="Médio",Gráficos!B$23,IF(C457="Complexo",Gráficos!B$24,0)))</f>
        <v>0</v>
      </c>
      <c r="E457" s="62"/>
      <c r="F457" s="62">
        <f>IF(E457="Simples",Gráficos!B$28,IF(E457="Médio",Gráficos!B$29,IF(E457="Complexo",Gráficos!B$30,0)))</f>
        <v>0</v>
      </c>
      <c r="G457" s="62">
        <f t="shared" si="1"/>
        <v>0</v>
      </c>
      <c r="H457" s="63">
        <f>COUNTIF(Acompanhamento!$E$5:$E$2030,A457)</f>
        <v>0</v>
      </c>
    </row>
    <row r="458" spans="1:8" ht="15.75" customHeight="1">
      <c r="A458" s="68"/>
      <c r="B458" s="68"/>
      <c r="C458" s="62"/>
      <c r="D458" s="62">
        <f>IF(C458="Simples",Gráficos!B$22,IF(C458="Médio",Gráficos!B$23,IF(C458="Complexo",Gráficos!B$24,0)))</f>
        <v>0</v>
      </c>
      <c r="E458" s="62"/>
      <c r="F458" s="62">
        <f>IF(E458="Simples",Gráficos!B$28,IF(E458="Médio",Gráficos!B$29,IF(E458="Complexo",Gráficos!B$30,0)))</f>
        <v>0</v>
      </c>
      <c r="G458" s="62">
        <f t="shared" si="1"/>
        <v>0</v>
      </c>
      <c r="H458" s="63">
        <f>COUNTIF(Acompanhamento!$E$5:$E$2030,A458)</f>
        <v>0</v>
      </c>
    </row>
    <row r="459" spans="1:8" ht="15.75" customHeight="1">
      <c r="A459" s="68"/>
      <c r="B459" s="68"/>
      <c r="C459" s="62"/>
      <c r="D459" s="62">
        <f>IF(C459="Simples",Gráficos!B$22,IF(C459="Médio",Gráficos!B$23,IF(C459="Complexo",Gráficos!B$24,0)))</f>
        <v>0</v>
      </c>
      <c r="E459" s="62"/>
      <c r="F459" s="62">
        <f>IF(E459="Simples",Gráficos!B$28,IF(E459="Médio",Gráficos!B$29,IF(E459="Complexo",Gráficos!B$30,0)))</f>
        <v>0</v>
      </c>
      <c r="G459" s="62">
        <f t="shared" si="1"/>
        <v>0</v>
      </c>
      <c r="H459" s="63">
        <f>COUNTIF(Acompanhamento!$E$5:$E$2030,A459)</f>
        <v>0</v>
      </c>
    </row>
    <row r="460" spans="1:8" ht="15.75" customHeight="1">
      <c r="A460" s="68"/>
      <c r="B460" s="68"/>
      <c r="C460" s="62"/>
      <c r="D460" s="62">
        <f>IF(C460="Simples",Gráficos!B$22,IF(C460="Médio",Gráficos!B$23,IF(C460="Complexo",Gráficos!B$24,0)))</f>
        <v>0</v>
      </c>
      <c r="E460" s="62"/>
      <c r="F460" s="62">
        <f>IF(E460="Simples",Gráficos!B$28,IF(E460="Médio",Gráficos!B$29,IF(E460="Complexo",Gráficos!B$30,0)))</f>
        <v>0</v>
      </c>
      <c r="G460" s="62">
        <f t="shared" si="1"/>
        <v>0</v>
      </c>
      <c r="H460" s="63">
        <f>COUNTIF(Acompanhamento!$E$5:$E$2030,A460)</f>
        <v>0</v>
      </c>
    </row>
    <row r="461" spans="1:8" ht="15.75" customHeight="1">
      <c r="A461" s="68"/>
      <c r="B461" s="68"/>
      <c r="C461" s="62"/>
      <c r="D461" s="62">
        <f>IF(C461="Simples",Gráficos!B$22,IF(C461="Médio",Gráficos!B$23,IF(C461="Complexo",Gráficos!B$24,0)))</f>
        <v>0</v>
      </c>
      <c r="E461" s="62"/>
      <c r="F461" s="62">
        <f>IF(E461="Simples",Gráficos!B$28,IF(E461="Médio",Gráficos!B$29,IF(E461="Complexo",Gráficos!B$30,0)))</f>
        <v>0</v>
      </c>
      <c r="G461" s="62">
        <f t="shared" si="1"/>
        <v>0</v>
      </c>
      <c r="H461" s="63">
        <f>COUNTIF(Acompanhamento!$E$5:$E$2030,A461)</f>
        <v>0</v>
      </c>
    </row>
    <row r="462" spans="1:8" ht="15.75" customHeight="1">
      <c r="A462" s="68"/>
      <c r="B462" s="68"/>
      <c r="C462" s="62"/>
      <c r="D462" s="62">
        <f>IF(C462="Simples",Gráficos!B$22,IF(C462="Médio",Gráficos!B$23,IF(C462="Complexo",Gráficos!B$24,0)))</f>
        <v>0</v>
      </c>
      <c r="E462" s="62"/>
      <c r="F462" s="62">
        <f>IF(E462="Simples",Gráficos!B$28,IF(E462="Médio",Gráficos!B$29,IF(E462="Complexo",Gráficos!B$30,0)))</f>
        <v>0</v>
      </c>
      <c r="G462" s="62">
        <f t="shared" si="1"/>
        <v>0</v>
      </c>
      <c r="H462" s="63">
        <f>COUNTIF(Acompanhamento!$E$5:$E$2030,A462)</f>
        <v>0</v>
      </c>
    </row>
    <row r="463" spans="1:8" ht="15.75" customHeight="1">
      <c r="A463" s="68"/>
      <c r="B463" s="68"/>
      <c r="C463" s="62"/>
      <c r="D463" s="62">
        <f>IF(C463="Simples",Gráficos!B$22,IF(C463="Médio",Gráficos!B$23,IF(C463="Complexo",Gráficos!B$24,0)))</f>
        <v>0</v>
      </c>
      <c r="E463" s="62"/>
      <c r="F463" s="62">
        <f>IF(E463="Simples",Gráficos!B$28,IF(E463="Médio",Gráficos!B$29,IF(E463="Complexo",Gráficos!B$30,0)))</f>
        <v>0</v>
      </c>
      <c r="G463" s="62">
        <f t="shared" si="1"/>
        <v>0</v>
      </c>
      <c r="H463" s="63">
        <f>COUNTIF(Acompanhamento!$E$5:$E$2030,A463)</f>
        <v>0</v>
      </c>
    </row>
    <row r="464" spans="1:8" ht="15.75" customHeight="1">
      <c r="A464" s="68"/>
      <c r="B464" s="68"/>
      <c r="C464" s="62"/>
      <c r="D464" s="62">
        <f>IF(C464="Simples",Gráficos!B$22,IF(C464="Médio",Gráficos!B$23,IF(C464="Complexo",Gráficos!B$24,0)))</f>
        <v>0</v>
      </c>
      <c r="E464" s="62"/>
      <c r="F464" s="62">
        <f>IF(E464="Simples",Gráficos!B$28,IF(E464="Médio",Gráficos!B$29,IF(E464="Complexo",Gráficos!B$30,0)))</f>
        <v>0</v>
      </c>
      <c r="G464" s="62">
        <f t="shared" si="1"/>
        <v>0</v>
      </c>
      <c r="H464" s="63">
        <f>COUNTIF(Acompanhamento!$E$5:$E$2030,A464)</f>
        <v>0</v>
      </c>
    </row>
    <row r="465" spans="1:8" ht="15.75" customHeight="1">
      <c r="A465" s="68"/>
      <c r="B465" s="68"/>
      <c r="C465" s="62"/>
      <c r="D465" s="62">
        <f>IF(C465="Simples",Gráficos!B$22,IF(C465="Médio",Gráficos!B$23,IF(C465="Complexo",Gráficos!B$24,0)))</f>
        <v>0</v>
      </c>
      <c r="E465" s="62"/>
      <c r="F465" s="62">
        <f>IF(E465="Simples",Gráficos!B$28,IF(E465="Médio",Gráficos!B$29,IF(E465="Complexo",Gráficos!B$30,0)))</f>
        <v>0</v>
      </c>
      <c r="G465" s="62">
        <f t="shared" si="1"/>
        <v>0</v>
      </c>
      <c r="H465" s="63">
        <f>COUNTIF(Acompanhamento!$E$5:$E$2030,A465)</f>
        <v>0</v>
      </c>
    </row>
    <row r="466" spans="1:8" ht="15.75" customHeight="1">
      <c r="A466" s="68"/>
      <c r="B466" s="68"/>
      <c r="C466" s="62"/>
      <c r="D466" s="62">
        <f>IF(C466="Simples",Gráficos!B$22,IF(C466="Médio",Gráficos!B$23,IF(C466="Complexo",Gráficos!B$24,0)))</f>
        <v>0</v>
      </c>
      <c r="E466" s="62"/>
      <c r="F466" s="62">
        <f>IF(E466="Simples",Gráficos!B$28,IF(E466="Médio",Gráficos!B$29,IF(E466="Complexo",Gráficos!B$30,0)))</f>
        <v>0</v>
      </c>
      <c r="G466" s="62">
        <f t="shared" si="1"/>
        <v>0</v>
      </c>
      <c r="H466" s="63">
        <f>COUNTIF(Acompanhamento!$E$5:$E$2030,A466)</f>
        <v>0</v>
      </c>
    </row>
    <row r="467" spans="1:8" ht="15.75" customHeight="1">
      <c r="A467" s="68"/>
      <c r="B467" s="68"/>
      <c r="C467" s="62"/>
      <c r="D467" s="62">
        <f>IF(C467="Simples",Gráficos!B$22,IF(C467="Médio",Gráficos!B$23,IF(C467="Complexo",Gráficos!B$24,0)))</f>
        <v>0</v>
      </c>
      <c r="E467" s="62"/>
      <c r="F467" s="62">
        <f>IF(E467="Simples",Gráficos!B$28,IF(E467="Médio",Gráficos!B$29,IF(E467="Complexo",Gráficos!B$30,0)))</f>
        <v>0</v>
      </c>
      <c r="G467" s="62">
        <f t="shared" si="1"/>
        <v>0</v>
      </c>
      <c r="H467" s="63">
        <f>COUNTIF(Acompanhamento!$E$5:$E$2030,A467)</f>
        <v>0</v>
      </c>
    </row>
    <row r="468" spans="1:8" ht="15.75" customHeight="1">
      <c r="A468" s="68"/>
      <c r="B468" s="68"/>
      <c r="C468" s="62"/>
      <c r="D468" s="62">
        <f>IF(C468="Simples",Gráficos!B$22,IF(C468="Médio",Gráficos!B$23,IF(C468="Complexo",Gráficos!B$24,0)))</f>
        <v>0</v>
      </c>
      <c r="E468" s="62"/>
      <c r="F468" s="62">
        <f>IF(E468="Simples",Gráficos!B$28,IF(E468="Médio",Gráficos!B$29,IF(E468="Complexo",Gráficos!B$30,0)))</f>
        <v>0</v>
      </c>
      <c r="G468" s="62">
        <f t="shared" si="1"/>
        <v>0</v>
      </c>
      <c r="H468" s="63">
        <f>COUNTIF(Acompanhamento!$E$5:$E$2030,A468)</f>
        <v>0</v>
      </c>
    </row>
    <row r="469" spans="1:8" ht="15.75" customHeight="1">
      <c r="A469" s="68"/>
      <c r="B469" s="68"/>
      <c r="C469" s="62"/>
      <c r="D469" s="62">
        <f>IF(C469="Simples",Gráficos!B$22,IF(C469="Médio",Gráficos!B$23,IF(C469="Complexo",Gráficos!B$24,0)))</f>
        <v>0</v>
      </c>
      <c r="E469" s="62"/>
      <c r="F469" s="62">
        <f>IF(E469="Simples",Gráficos!B$28,IF(E469="Médio",Gráficos!B$29,IF(E469="Complexo",Gráficos!B$30,0)))</f>
        <v>0</v>
      </c>
      <c r="G469" s="62">
        <f t="shared" si="1"/>
        <v>0</v>
      </c>
      <c r="H469" s="63">
        <f>COUNTIF(Acompanhamento!$E$5:$E$2030,A469)</f>
        <v>0</v>
      </c>
    </row>
    <row r="470" spans="1:8" ht="15.75" customHeight="1">
      <c r="A470" s="68"/>
      <c r="B470" s="68"/>
      <c r="C470" s="62"/>
      <c r="D470" s="62">
        <f>IF(C470="Simples",Gráficos!B$22,IF(C470="Médio",Gráficos!B$23,IF(C470="Complexo",Gráficos!B$24,0)))</f>
        <v>0</v>
      </c>
      <c r="E470" s="62"/>
      <c r="F470" s="62">
        <f>IF(E470="Simples",Gráficos!B$28,IF(E470="Médio",Gráficos!B$29,IF(E470="Complexo",Gráficos!B$30,0)))</f>
        <v>0</v>
      </c>
      <c r="G470" s="62">
        <f t="shared" si="1"/>
        <v>0</v>
      </c>
      <c r="H470" s="63">
        <f>COUNTIF(Acompanhamento!$E$5:$E$2030,A470)</f>
        <v>0</v>
      </c>
    </row>
    <row r="471" spans="1:8" ht="15.75" customHeight="1">
      <c r="A471" s="68"/>
      <c r="B471" s="68"/>
      <c r="C471" s="62"/>
      <c r="D471" s="62">
        <f>IF(C471="Simples",Gráficos!B$22,IF(C471="Médio",Gráficos!B$23,IF(C471="Complexo",Gráficos!B$24,0)))</f>
        <v>0</v>
      </c>
      <c r="E471" s="62"/>
      <c r="F471" s="62">
        <f>IF(E471="Simples",Gráficos!B$28,IF(E471="Médio",Gráficos!B$29,IF(E471="Complexo",Gráficos!B$30,0)))</f>
        <v>0</v>
      </c>
      <c r="G471" s="62">
        <f t="shared" si="1"/>
        <v>0</v>
      </c>
      <c r="H471" s="63">
        <f>COUNTIF(Acompanhamento!$E$5:$E$2030,A471)</f>
        <v>0</v>
      </c>
    </row>
    <row r="472" spans="1:8" ht="15.75" customHeight="1">
      <c r="A472" s="68"/>
      <c r="B472" s="68"/>
      <c r="C472" s="62"/>
      <c r="D472" s="62">
        <f>IF(C472="Simples",Gráficos!B$22,IF(C472="Médio",Gráficos!B$23,IF(C472="Complexo",Gráficos!B$24,0)))</f>
        <v>0</v>
      </c>
      <c r="E472" s="62"/>
      <c r="F472" s="62">
        <f>IF(E472="Simples",Gráficos!B$28,IF(E472="Médio",Gráficos!B$29,IF(E472="Complexo",Gráficos!B$30,0)))</f>
        <v>0</v>
      </c>
      <c r="G472" s="62">
        <f t="shared" si="1"/>
        <v>0</v>
      </c>
      <c r="H472" s="63">
        <f>COUNTIF(Acompanhamento!$E$5:$E$2030,A472)</f>
        <v>0</v>
      </c>
    </row>
    <row r="473" spans="1:8" ht="15.75" customHeight="1">
      <c r="A473" s="68"/>
      <c r="B473" s="68"/>
      <c r="C473" s="62"/>
      <c r="D473" s="62">
        <f>IF(C473="Simples",Gráficos!B$22,IF(C473="Médio",Gráficos!B$23,IF(C473="Complexo",Gráficos!B$24,0)))</f>
        <v>0</v>
      </c>
      <c r="E473" s="62"/>
      <c r="F473" s="62">
        <f>IF(E473="Simples",Gráficos!B$28,IF(E473="Médio",Gráficos!B$29,IF(E473="Complexo",Gráficos!B$30,0)))</f>
        <v>0</v>
      </c>
      <c r="G473" s="62">
        <f t="shared" si="1"/>
        <v>0</v>
      </c>
      <c r="H473" s="63">
        <f>COUNTIF(Acompanhamento!$E$5:$E$2030,A473)</f>
        <v>0</v>
      </c>
    </row>
    <row r="474" spans="1:8" ht="15.75" customHeight="1">
      <c r="A474" s="68"/>
      <c r="B474" s="68"/>
      <c r="C474" s="62"/>
      <c r="D474" s="62">
        <f>IF(C474="Simples",Gráficos!B$22,IF(C474="Médio",Gráficos!B$23,IF(C474="Complexo",Gráficos!B$24,0)))</f>
        <v>0</v>
      </c>
      <c r="E474" s="62"/>
      <c r="F474" s="62">
        <f>IF(E474="Simples",Gráficos!B$28,IF(E474="Médio",Gráficos!B$29,IF(E474="Complexo",Gráficos!B$30,0)))</f>
        <v>0</v>
      </c>
      <c r="G474" s="62">
        <f t="shared" si="1"/>
        <v>0</v>
      </c>
      <c r="H474" s="63">
        <f>COUNTIF(Acompanhamento!$E$5:$E$2030,A474)</f>
        <v>0</v>
      </c>
    </row>
    <row r="475" spans="1:8" ht="15.75" customHeight="1">
      <c r="A475" s="68"/>
      <c r="B475" s="68"/>
      <c r="C475" s="62"/>
      <c r="D475" s="62">
        <f>IF(C475="Simples",Gráficos!B$22,IF(C475="Médio",Gráficos!B$23,IF(C475="Complexo",Gráficos!B$24,0)))</f>
        <v>0</v>
      </c>
      <c r="E475" s="62"/>
      <c r="F475" s="62">
        <f>IF(E475="Simples",Gráficos!B$28,IF(E475="Médio",Gráficos!B$29,IF(E475="Complexo",Gráficos!B$30,0)))</f>
        <v>0</v>
      </c>
      <c r="G475" s="62">
        <f t="shared" si="1"/>
        <v>0</v>
      </c>
      <c r="H475" s="63">
        <f>COUNTIF(Acompanhamento!$E$5:$E$2030,A475)</f>
        <v>0</v>
      </c>
    </row>
    <row r="476" spans="1:8" ht="15.75" customHeight="1">
      <c r="A476" s="68"/>
      <c r="B476" s="68"/>
      <c r="C476" s="62"/>
      <c r="D476" s="62">
        <f>IF(C476="Simples",Gráficos!B$22,IF(C476="Médio",Gráficos!B$23,IF(C476="Complexo",Gráficos!B$24,0)))</f>
        <v>0</v>
      </c>
      <c r="E476" s="62"/>
      <c r="F476" s="62">
        <f>IF(E476="Simples",Gráficos!B$28,IF(E476="Médio",Gráficos!B$29,IF(E476="Complexo",Gráficos!B$30,0)))</f>
        <v>0</v>
      </c>
      <c r="G476" s="62">
        <f t="shared" si="1"/>
        <v>0</v>
      </c>
      <c r="H476" s="63">
        <f>COUNTIF(Acompanhamento!$E$5:$E$2030,A476)</f>
        <v>0</v>
      </c>
    </row>
    <row r="477" spans="1:8" ht="15.75" customHeight="1">
      <c r="A477" s="68"/>
      <c r="B477" s="68"/>
      <c r="C477" s="62"/>
      <c r="D477" s="62">
        <f>IF(C477="Simples",Gráficos!B$22,IF(C477="Médio",Gráficos!B$23,IF(C477="Complexo",Gráficos!B$24,0)))</f>
        <v>0</v>
      </c>
      <c r="E477" s="62"/>
      <c r="F477" s="62">
        <f>IF(E477="Simples",Gráficos!B$28,IF(E477="Médio",Gráficos!B$29,IF(E477="Complexo",Gráficos!B$30,0)))</f>
        <v>0</v>
      </c>
      <c r="G477" s="62">
        <f t="shared" si="1"/>
        <v>0</v>
      </c>
      <c r="H477" s="63">
        <f>COUNTIF(Acompanhamento!$E$5:$E$2030,A477)</f>
        <v>0</v>
      </c>
    </row>
    <row r="478" spans="1:8" ht="15.75" customHeight="1">
      <c r="A478" s="68"/>
      <c r="B478" s="68"/>
      <c r="C478" s="62"/>
      <c r="D478" s="62">
        <f>IF(C478="Simples",Gráficos!B$22,IF(C478="Médio",Gráficos!B$23,IF(C478="Complexo",Gráficos!B$24,0)))</f>
        <v>0</v>
      </c>
      <c r="E478" s="62"/>
      <c r="F478" s="62">
        <f>IF(E478="Simples",Gráficos!B$28,IF(E478="Médio",Gráficos!B$29,IF(E478="Complexo",Gráficos!B$30,0)))</f>
        <v>0</v>
      </c>
      <c r="G478" s="62">
        <f t="shared" si="1"/>
        <v>0</v>
      </c>
      <c r="H478" s="63">
        <f>COUNTIF(Acompanhamento!$E$5:$E$2030,A478)</f>
        <v>0</v>
      </c>
    </row>
    <row r="479" spans="1:8" ht="15.75" customHeight="1">
      <c r="A479" s="68"/>
      <c r="B479" s="68"/>
      <c r="C479" s="62"/>
      <c r="D479" s="62">
        <f>IF(C479="Simples",Gráficos!B$22,IF(C479="Médio",Gráficos!B$23,IF(C479="Complexo",Gráficos!B$24,0)))</f>
        <v>0</v>
      </c>
      <c r="E479" s="62"/>
      <c r="F479" s="62">
        <f>IF(E479="Simples",Gráficos!B$28,IF(E479="Médio",Gráficos!B$29,IF(E479="Complexo",Gráficos!B$30,0)))</f>
        <v>0</v>
      </c>
      <c r="G479" s="62">
        <f t="shared" si="1"/>
        <v>0</v>
      </c>
      <c r="H479" s="63">
        <f>COUNTIF(Acompanhamento!$E$5:$E$2030,A479)</f>
        <v>0</v>
      </c>
    </row>
    <row r="480" spans="1:8" ht="15.75" customHeight="1">
      <c r="A480" s="68"/>
      <c r="B480" s="68"/>
      <c r="C480" s="62"/>
      <c r="D480" s="62">
        <f>IF(C480="Simples",Gráficos!B$22,IF(C480="Médio",Gráficos!B$23,IF(C480="Complexo",Gráficos!B$24,0)))</f>
        <v>0</v>
      </c>
      <c r="E480" s="62"/>
      <c r="F480" s="62">
        <f>IF(E480="Simples",Gráficos!B$28,IF(E480="Médio",Gráficos!B$29,IF(E480="Complexo",Gráficos!B$30,0)))</f>
        <v>0</v>
      </c>
      <c r="G480" s="62">
        <f t="shared" si="1"/>
        <v>0</v>
      </c>
      <c r="H480" s="63">
        <f>COUNTIF(Acompanhamento!$E$5:$E$2030,A480)</f>
        <v>0</v>
      </c>
    </row>
    <row r="481" spans="1:8" ht="15.75" customHeight="1">
      <c r="A481" s="68"/>
      <c r="B481" s="68"/>
      <c r="C481" s="62"/>
      <c r="D481" s="62">
        <f>IF(C481="Simples",Gráficos!B$22,IF(C481="Médio",Gráficos!B$23,IF(C481="Complexo",Gráficos!B$24,0)))</f>
        <v>0</v>
      </c>
      <c r="E481" s="62"/>
      <c r="F481" s="62">
        <f>IF(E481="Simples",Gráficos!B$28,IF(E481="Médio",Gráficos!B$29,IF(E481="Complexo",Gráficos!B$30,0)))</f>
        <v>0</v>
      </c>
      <c r="G481" s="62">
        <f t="shared" si="1"/>
        <v>0</v>
      </c>
      <c r="H481" s="63">
        <f>COUNTIF(Acompanhamento!$E$5:$E$2030,A481)</f>
        <v>0</v>
      </c>
    </row>
    <row r="482" spans="1:8" ht="15.75" customHeight="1">
      <c r="A482" s="68"/>
      <c r="B482" s="68"/>
      <c r="C482" s="62"/>
      <c r="D482" s="62">
        <f>IF(C482="Simples",Gráficos!B$22,IF(C482="Médio",Gráficos!B$23,IF(C482="Complexo",Gráficos!B$24,0)))</f>
        <v>0</v>
      </c>
      <c r="E482" s="62"/>
      <c r="F482" s="62">
        <f>IF(E482="Simples",Gráficos!B$28,IF(E482="Médio",Gráficos!B$29,IF(E482="Complexo",Gráficos!B$30,0)))</f>
        <v>0</v>
      </c>
      <c r="G482" s="62">
        <f t="shared" si="1"/>
        <v>0</v>
      </c>
      <c r="H482" s="63">
        <f>COUNTIF(Acompanhamento!$E$5:$E$2030,A482)</f>
        <v>0</v>
      </c>
    </row>
    <row r="483" spans="1:8" ht="15.75" customHeight="1">
      <c r="A483" s="68"/>
      <c r="B483" s="68"/>
      <c r="C483" s="62"/>
      <c r="D483" s="62">
        <f>IF(C483="Simples",Gráficos!B$22,IF(C483="Médio",Gráficos!B$23,IF(C483="Complexo",Gráficos!B$24,0)))</f>
        <v>0</v>
      </c>
      <c r="E483" s="62"/>
      <c r="F483" s="62">
        <f>IF(E483="Simples",Gráficos!B$28,IF(E483="Médio",Gráficos!B$29,IF(E483="Complexo",Gráficos!B$30,0)))</f>
        <v>0</v>
      </c>
      <c r="G483" s="62">
        <f t="shared" si="1"/>
        <v>0</v>
      </c>
      <c r="H483" s="63">
        <f>COUNTIF(Acompanhamento!$E$5:$E$2030,A483)</f>
        <v>0</v>
      </c>
    </row>
    <row r="484" spans="1:8" ht="15.75" customHeight="1">
      <c r="A484" s="68"/>
      <c r="B484" s="68"/>
      <c r="C484" s="62"/>
      <c r="D484" s="62">
        <f>IF(C484="Simples",Gráficos!B$22,IF(C484="Médio",Gráficos!B$23,IF(C484="Complexo",Gráficos!B$24,0)))</f>
        <v>0</v>
      </c>
      <c r="E484" s="62"/>
      <c r="F484" s="62">
        <f>IF(E484="Simples",Gráficos!B$28,IF(E484="Médio",Gráficos!B$29,IF(E484="Complexo",Gráficos!B$30,0)))</f>
        <v>0</v>
      </c>
      <c r="G484" s="62">
        <f t="shared" si="1"/>
        <v>0</v>
      </c>
      <c r="H484" s="63">
        <f>COUNTIF(Acompanhamento!$E$5:$E$2030,A484)</f>
        <v>0</v>
      </c>
    </row>
    <row r="485" spans="1:8" ht="15.75" customHeight="1">
      <c r="A485" s="68"/>
      <c r="B485" s="68"/>
      <c r="C485" s="62"/>
      <c r="D485" s="62">
        <f>IF(C485="Simples",Gráficos!B$22,IF(C485="Médio",Gráficos!B$23,IF(C485="Complexo",Gráficos!B$24,0)))</f>
        <v>0</v>
      </c>
      <c r="E485" s="62"/>
      <c r="F485" s="62">
        <f>IF(E485="Simples",Gráficos!B$28,IF(E485="Médio",Gráficos!B$29,IF(E485="Complexo",Gráficos!B$30,0)))</f>
        <v>0</v>
      </c>
      <c r="G485" s="62">
        <f t="shared" si="1"/>
        <v>0</v>
      </c>
      <c r="H485" s="63">
        <f>COUNTIF(Acompanhamento!$E$5:$E$2030,A485)</f>
        <v>0</v>
      </c>
    </row>
    <row r="486" spans="1:8" ht="15.75" customHeight="1">
      <c r="A486" s="68"/>
      <c r="B486" s="68"/>
      <c r="C486" s="62"/>
      <c r="D486" s="62">
        <f>IF(C486="Simples",Gráficos!B$22,IF(C486="Médio",Gráficos!B$23,IF(C486="Complexo",Gráficos!B$24,0)))</f>
        <v>0</v>
      </c>
      <c r="E486" s="62"/>
      <c r="F486" s="62">
        <f>IF(E486="Simples",Gráficos!B$28,IF(E486="Médio",Gráficos!B$29,IF(E486="Complexo",Gráficos!B$30,0)))</f>
        <v>0</v>
      </c>
      <c r="G486" s="62">
        <f t="shared" si="1"/>
        <v>0</v>
      </c>
      <c r="H486" s="63">
        <f>COUNTIF(Acompanhamento!$E$5:$E$2030,A486)</f>
        <v>0</v>
      </c>
    </row>
    <row r="487" spans="1:8" ht="15.75" customHeight="1">
      <c r="A487" s="68"/>
      <c r="B487" s="68"/>
      <c r="C487" s="62"/>
      <c r="D487" s="62">
        <f>IF(C487="Simples",Gráficos!B$22,IF(C487="Médio",Gráficos!B$23,IF(C487="Complexo",Gráficos!B$24,0)))</f>
        <v>0</v>
      </c>
      <c r="E487" s="62"/>
      <c r="F487" s="62">
        <f>IF(E487="Simples",Gráficos!B$28,IF(E487="Médio",Gráficos!B$29,IF(E487="Complexo",Gráficos!B$30,0)))</f>
        <v>0</v>
      </c>
      <c r="G487" s="62">
        <f t="shared" si="1"/>
        <v>0</v>
      </c>
      <c r="H487" s="63">
        <f>COUNTIF(Acompanhamento!$E$5:$E$2030,A487)</f>
        <v>0</v>
      </c>
    </row>
    <row r="488" spans="1:8" ht="15.75" customHeight="1">
      <c r="A488" s="68"/>
      <c r="B488" s="68"/>
      <c r="C488" s="62"/>
      <c r="D488" s="62">
        <f>IF(C488="Simples",Gráficos!B$22,IF(C488="Médio",Gráficos!B$23,IF(C488="Complexo",Gráficos!B$24,0)))</f>
        <v>0</v>
      </c>
      <c r="E488" s="62"/>
      <c r="F488" s="62">
        <f>IF(E488="Simples",Gráficos!B$28,IF(E488="Médio",Gráficos!B$29,IF(E488="Complexo",Gráficos!B$30,0)))</f>
        <v>0</v>
      </c>
      <c r="G488" s="62">
        <f t="shared" si="1"/>
        <v>0</v>
      </c>
      <c r="H488" s="63">
        <f>COUNTIF(Acompanhamento!$E$5:$E$2030,A488)</f>
        <v>0</v>
      </c>
    </row>
    <row r="489" spans="1:8" ht="15.75" customHeight="1">
      <c r="A489" s="68"/>
      <c r="B489" s="68"/>
      <c r="C489" s="62"/>
      <c r="D489" s="62">
        <f>IF(C489="Simples",Gráficos!B$22,IF(C489="Médio",Gráficos!B$23,IF(C489="Complexo",Gráficos!B$24,0)))</f>
        <v>0</v>
      </c>
      <c r="E489" s="62"/>
      <c r="F489" s="62">
        <f>IF(E489="Simples",Gráficos!B$28,IF(E489="Médio",Gráficos!B$29,IF(E489="Complexo",Gráficos!B$30,0)))</f>
        <v>0</v>
      </c>
      <c r="G489" s="62">
        <f t="shared" si="1"/>
        <v>0</v>
      </c>
      <c r="H489" s="63">
        <f>COUNTIF(Acompanhamento!$E$5:$E$2030,A489)</f>
        <v>0</v>
      </c>
    </row>
    <row r="490" spans="1:8" ht="15.75" customHeight="1">
      <c r="A490" s="68"/>
      <c r="B490" s="68"/>
      <c r="C490" s="62"/>
      <c r="D490" s="62">
        <f>IF(C490="Simples",Gráficos!B$22,IF(C490="Médio",Gráficos!B$23,IF(C490="Complexo",Gráficos!B$24,0)))</f>
        <v>0</v>
      </c>
      <c r="E490" s="62"/>
      <c r="F490" s="62">
        <f>IF(E490="Simples",Gráficos!B$28,IF(E490="Médio",Gráficos!B$29,IF(E490="Complexo",Gráficos!B$30,0)))</f>
        <v>0</v>
      </c>
      <c r="G490" s="62">
        <f t="shared" si="1"/>
        <v>0</v>
      </c>
      <c r="H490" s="63">
        <f>COUNTIF(Acompanhamento!$E$5:$E$2030,A490)</f>
        <v>0</v>
      </c>
    </row>
    <row r="491" spans="1:8" ht="15.75" customHeight="1">
      <c r="A491" s="68"/>
      <c r="B491" s="68"/>
      <c r="C491" s="62"/>
      <c r="D491" s="62">
        <f>IF(C491="Simples",Gráficos!B$22,IF(C491="Médio",Gráficos!B$23,IF(C491="Complexo",Gráficos!B$24,0)))</f>
        <v>0</v>
      </c>
      <c r="E491" s="62"/>
      <c r="F491" s="62">
        <f>IF(E491="Simples",Gráficos!B$28,IF(E491="Médio",Gráficos!B$29,IF(E491="Complexo",Gráficos!B$30,0)))</f>
        <v>0</v>
      </c>
      <c r="G491" s="62">
        <f t="shared" si="1"/>
        <v>0</v>
      </c>
      <c r="H491" s="63">
        <f>COUNTIF(Acompanhamento!$E$5:$E$2030,A491)</f>
        <v>0</v>
      </c>
    </row>
    <row r="492" spans="1:8" ht="15.75" customHeight="1">
      <c r="A492" s="68"/>
      <c r="B492" s="68"/>
      <c r="C492" s="62"/>
      <c r="D492" s="62">
        <f>IF(C492="Simples",Gráficos!B$22,IF(C492="Médio",Gráficos!B$23,IF(C492="Complexo",Gráficos!B$24,0)))</f>
        <v>0</v>
      </c>
      <c r="E492" s="62"/>
      <c r="F492" s="62">
        <f>IF(E492="Simples",Gráficos!B$28,IF(E492="Médio",Gráficos!B$29,IF(E492="Complexo",Gráficos!B$30,0)))</f>
        <v>0</v>
      </c>
      <c r="G492" s="62">
        <f t="shared" si="1"/>
        <v>0</v>
      </c>
      <c r="H492" s="63">
        <f>COUNTIF(Acompanhamento!$E$5:$E$2030,A492)</f>
        <v>0</v>
      </c>
    </row>
    <row r="493" spans="1:8" ht="15.75" customHeight="1">
      <c r="A493" s="68"/>
      <c r="B493" s="68"/>
      <c r="C493" s="62"/>
      <c r="D493" s="62">
        <f>IF(C493="Simples",Gráficos!B$22,IF(C493="Médio",Gráficos!B$23,IF(C493="Complexo",Gráficos!B$24,0)))</f>
        <v>0</v>
      </c>
      <c r="E493" s="62"/>
      <c r="F493" s="62">
        <f>IF(E493="Simples",Gráficos!B$28,IF(E493="Médio",Gráficos!B$29,IF(E493="Complexo",Gráficos!B$30,0)))</f>
        <v>0</v>
      </c>
      <c r="G493" s="62">
        <f t="shared" si="1"/>
        <v>0</v>
      </c>
      <c r="H493" s="63">
        <f>COUNTIF(Acompanhamento!$E$5:$E$2030,A493)</f>
        <v>0</v>
      </c>
    </row>
    <row r="494" spans="1:8" ht="15.75" customHeight="1">
      <c r="A494" s="68"/>
      <c r="B494" s="68"/>
      <c r="C494" s="62"/>
      <c r="D494" s="62">
        <f>IF(C494="Simples",Gráficos!B$22,IF(C494="Médio",Gráficos!B$23,IF(C494="Complexo",Gráficos!B$24,0)))</f>
        <v>0</v>
      </c>
      <c r="E494" s="62"/>
      <c r="F494" s="62">
        <f>IF(E494="Simples",Gráficos!B$28,IF(E494="Médio",Gráficos!B$29,IF(E494="Complexo",Gráficos!B$30,0)))</f>
        <v>0</v>
      </c>
      <c r="G494" s="62">
        <f t="shared" si="1"/>
        <v>0</v>
      </c>
      <c r="H494" s="63">
        <f>COUNTIF(Acompanhamento!$E$5:$E$2030,A494)</f>
        <v>0</v>
      </c>
    </row>
    <row r="495" spans="1:8" ht="15.75" customHeight="1">
      <c r="A495" s="68"/>
      <c r="B495" s="68"/>
      <c r="C495" s="62"/>
      <c r="D495" s="62">
        <f>IF(C495="Simples",Gráficos!B$22,IF(C495="Médio",Gráficos!B$23,IF(C495="Complexo",Gráficos!B$24,0)))</f>
        <v>0</v>
      </c>
      <c r="E495" s="62"/>
      <c r="F495" s="62">
        <f>IF(E495="Simples",Gráficos!B$28,IF(E495="Médio",Gráficos!B$29,IF(E495="Complexo",Gráficos!B$30,0)))</f>
        <v>0</v>
      </c>
      <c r="G495" s="62">
        <f t="shared" si="1"/>
        <v>0</v>
      </c>
      <c r="H495" s="63">
        <f>COUNTIF(Acompanhamento!$E$5:$E$2030,A495)</f>
        <v>0</v>
      </c>
    </row>
    <row r="496" spans="1:8" ht="15.75" customHeight="1">
      <c r="A496" s="68"/>
      <c r="B496" s="68"/>
      <c r="C496" s="62"/>
      <c r="D496" s="62">
        <f>IF(C496="Simples",Gráficos!B$22,IF(C496="Médio",Gráficos!B$23,IF(C496="Complexo",Gráficos!B$24,0)))</f>
        <v>0</v>
      </c>
      <c r="E496" s="62"/>
      <c r="F496" s="62">
        <f>IF(E496="Simples",Gráficos!B$28,IF(E496="Médio",Gráficos!B$29,IF(E496="Complexo",Gráficos!B$30,0)))</f>
        <v>0</v>
      </c>
      <c r="G496" s="62">
        <f t="shared" si="1"/>
        <v>0</v>
      </c>
      <c r="H496" s="63">
        <f>COUNTIF(Acompanhamento!$E$5:$E$2030,A496)</f>
        <v>0</v>
      </c>
    </row>
    <row r="497" spans="1:8" ht="15.75" customHeight="1">
      <c r="A497" s="68"/>
      <c r="B497" s="68"/>
      <c r="C497" s="62"/>
      <c r="D497" s="62">
        <f>IF(C497="Simples",Gráficos!B$22,IF(C497="Médio",Gráficos!B$23,IF(C497="Complexo",Gráficos!B$24,0)))</f>
        <v>0</v>
      </c>
      <c r="E497" s="62"/>
      <c r="F497" s="62">
        <f>IF(E497="Simples",Gráficos!B$28,IF(E497="Médio",Gráficos!B$29,IF(E497="Complexo",Gráficos!B$30,0)))</f>
        <v>0</v>
      </c>
      <c r="G497" s="62">
        <f t="shared" si="1"/>
        <v>0</v>
      </c>
      <c r="H497" s="63">
        <f>COUNTIF(Acompanhamento!$E$5:$E$2030,A497)</f>
        <v>0</v>
      </c>
    </row>
    <row r="498" spans="1:8" ht="15.75" customHeight="1">
      <c r="A498" s="68"/>
      <c r="B498" s="68"/>
      <c r="C498" s="62"/>
      <c r="D498" s="62">
        <f>IF(C498="Simples",Gráficos!B$22,IF(C498="Médio",Gráficos!B$23,IF(C498="Complexo",Gráficos!B$24,0)))</f>
        <v>0</v>
      </c>
      <c r="E498" s="62"/>
      <c r="F498" s="62">
        <f>IF(E498="Simples",Gráficos!B$28,IF(E498="Médio",Gráficos!B$29,IF(E498="Complexo",Gráficos!B$30,0)))</f>
        <v>0</v>
      </c>
      <c r="G498" s="62">
        <f t="shared" si="1"/>
        <v>0</v>
      </c>
      <c r="H498" s="63">
        <f>COUNTIF(Acompanhamento!$E$5:$E$2030,A498)</f>
        <v>0</v>
      </c>
    </row>
    <row r="499" spans="1:8" ht="15.75" customHeight="1">
      <c r="A499" s="68"/>
      <c r="B499" s="68"/>
      <c r="C499" s="62"/>
      <c r="D499" s="62">
        <f>IF(C499="Simples",Gráficos!B$22,IF(C499="Médio",Gráficos!B$23,IF(C499="Complexo",Gráficos!B$24,0)))</f>
        <v>0</v>
      </c>
      <c r="E499" s="62"/>
      <c r="F499" s="62">
        <f>IF(E499="Simples",Gráficos!B$28,IF(E499="Médio",Gráficos!B$29,IF(E499="Complexo",Gráficos!B$30,0)))</f>
        <v>0</v>
      </c>
      <c r="G499" s="62">
        <f t="shared" si="1"/>
        <v>0</v>
      </c>
      <c r="H499" s="63">
        <f>COUNTIF(Acompanhamento!$E$5:$E$2030,A499)</f>
        <v>0</v>
      </c>
    </row>
    <row r="500" spans="1:8" ht="15.75" customHeight="1">
      <c r="A500" s="68"/>
      <c r="B500" s="68"/>
      <c r="C500" s="62"/>
      <c r="D500" s="62">
        <f>IF(C500="Simples",Gráficos!B$22,IF(C500="Médio",Gráficos!B$23,IF(C500="Complexo",Gráficos!B$24,0)))</f>
        <v>0</v>
      </c>
      <c r="E500" s="62"/>
      <c r="F500" s="62">
        <f>IF(E500="Simples",Gráficos!B$28,IF(E500="Médio",Gráficos!B$29,IF(E500="Complexo",Gráficos!B$30,0)))</f>
        <v>0</v>
      </c>
      <c r="G500" s="62">
        <f t="shared" si="1"/>
        <v>0</v>
      </c>
      <c r="H500" s="63">
        <f>COUNTIF(Acompanhamento!$E$5:$E$2030,A500)</f>
        <v>0</v>
      </c>
    </row>
    <row r="501" spans="1:8" ht="15.75" customHeight="1">
      <c r="A501" s="68"/>
      <c r="B501" s="68"/>
      <c r="C501" s="62"/>
      <c r="D501" s="62">
        <f>IF(C501="Simples",Gráficos!B$22,IF(C501="Médio",Gráficos!B$23,IF(C501="Complexo",Gráficos!B$24,0)))</f>
        <v>0</v>
      </c>
      <c r="E501" s="62"/>
      <c r="F501" s="62">
        <f>IF(E501="Simples",Gráficos!B$28,IF(E501="Médio",Gráficos!B$29,IF(E501="Complexo",Gráficos!B$30,0)))</f>
        <v>0</v>
      </c>
      <c r="G501" s="62">
        <f t="shared" si="1"/>
        <v>0</v>
      </c>
      <c r="H501" s="63">
        <f>COUNTIF(Acompanhamento!$E$5:$E$2030,A501)</f>
        <v>0</v>
      </c>
    </row>
    <row r="502" spans="1:8" ht="15.75" customHeight="1">
      <c r="A502" s="68"/>
      <c r="B502" s="68"/>
      <c r="C502" s="62"/>
      <c r="D502" s="62">
        <f>IF(C502="Simples",Gráficos!B$22,IF(C502="Médio",Gráficos!B$23,IF(C502="Complexo",Gráficos!B$24,0)))</f>
        <v>0</v>
      </c>
      <c r="E502" s="62"/>
      <c r="F502" s="62">
        <f>IF(E502="Simples",Gráficos!B$28,IF(E502="Médio",Gráficos!B$29,IF(E502="Complexo",Gráficos!B$30,0)))</f>
        <v>0</v>
      </c>
      <c r="G502" s="62">
        <f t="shared" si="1"/>
        <v>0</v>
      </c>
      <c r="H502" s="63">
        <f>COUNTIF(Acompanhamento!$E$5:$E$2030,A502)</f>
        <v>0</v>
      </c>
    </row>
    <row r="503" spans="1:8" ht="15.75" customHeight="1">
      <c r="A503" s="68"/>
      <c r="B503" s="68"/>
      <c r="C503" s="62"/>
      <c r="D503" s="62">
        <f>IF(C503="Simples",Gráficos!B$22,IF(C503="Médio",Gráficos!B$23,IF(C503="Complexo",Gráficos!B$24,0)))</f>
        <v>0</v>
      </c>
      <c r="E503" s="62"/>
      <c r="F503" s="62">
        <f>IF(E503="Simples",Gráficos!B$28,IF(E503="Médio",Gráficos!B$29,IF(E503="Complexo",Gráficos!B$30,0)))</f>
        <v>0</v>
      </c>
      <c r="G503" s="62">
        <f t="shared" si="1"/>
        <v>0</v>
      </c>
      <c r="H503" s="63">
        <f>COUNTIF(Acompanhamento!$E$5:$E$2030,A503)</f>
        <v>0</v>
      </c>
    </row>
    <row r="504" spans="1:8" ht="15.75" customHeight="1">
      <c r="A504" s="68"/>
      <c r="B504" s="68"/>
      <c r="C504" s="62"/>
      <c r="D504" s="62">
        <f>IF(C504="Simples",Gráficos!B$22,IF(C504="Médio",Gráficos!B$23,IF(C504="Complexo",Gráficos!B$24,0)))</f>
        <v>0</v>
      </c>
      <c r="E504" s="62"/>
      <c r="F504" s="62">
        <f>IF(E504="Simples",Gráficos!B$28,IF(E504="Médio",Gráficos!B$29,IF(E504="Complexo",Gráficos!B$30,0)))</f>
        <v>0</v>
      </c>
      <c r="G504" s="62">
        <f t="shared" si="1"/>
        <v>0</v>
      </c>
      <c r="H504" s="63">
        <f>COUNTIF(Acompanhamento!$E$5:$E$2030,A504)</f>
        <v>0</v>
      </c>
    </row>
    <row r="505" spans="1:8" ht="15.75" customHeight="1">
      <c r="A505" s="68"/>
      <c r="B505" s="68"/>
      <c r="C505" s="62"/>
      <c r="D505" s="62">
        <f>IF(C505="Simples",Gráficos!B$22,IF(C505="Médio",Gráficos!B$23,IF(C505="Complexo",Gráficos!B$24,0)))</f>
        <v>0</v>
      </c>
      <c r="E505" s="62"/>
      <c r="F505" s="62">
        <f>IF(E505="Simples",Gráficos!B$28,IF(E505="Médio",Gráficos!B$29,IF(E505="Complexo",Gráficos!B$30,0)))</f>
        <v>0</v>
      </c>
      <c r="G505" s="62">
        <f t="shared" si="1"/>
        <v>0</v>
      </c>
      <c r="H505" s="63">
        <f>COUNTIF(Acompanhamento!$E$5:$E$2030,A505)</f>
        <v>0</v>
      </c>
    </row>
    <row r="506" spans="1:8" ht="15.75" customHeight="1">
      <c r="A506" s="68"/>
      <c r="B506" s="68"/>
      <c r="C506" s="62"/>
      <c r="D506" s="62">
        <f>IF(C506="Simples",Gráficos!B$22,IF(C506="Médio",Gráficos!B$23,IF(C506="Complexo",Gráficos!B$24,0)))</f>
        <v>0</v>
      </c>
      <c r="E506" s="62"/>
      <c r="F506" s="62">
        <f>IF(E506="Simples",Gráficos!B$28,IF(E506="Médio",Gráficos!B$29,IF(E506="Complexo",Gráficos!B$30,0)))</f>
        <v>0</v>
      </c>
      <c r="G506" s="62">
        <f t="shared" si="1"/>
        <v>0</v>
      </c>
      <c r="H506" s="63">
        <f>COUNTIF(Acompanhamento!$E$5:$E$2030,A506)</f>
        <v>0</v>
      </c>
    </row>
    <row r="507" spans="1:8" ht="15.75" customHeight="1">
      <c r="A507" s="68"/>
      <c r="B507" s="68"/>
      <c r="C507" s="62"/>
      <c r="D507" s="62">
        <f>IF(C507="Simples",Gráficos!B$22,IF(C507="Médio",Gráficos!B$23,IF(C507="Complexo",Gráficos!B$24,0)))</f>
        <v>0</v>
      </c>
      <c r="E507" s="62"/>
      <c r="F507" s="62">
        <f>IF(E507="Simples",Gráficos!B$28,IF(E507="Médio",Gráficos!B$29,IF(E507="Complexo",Gráficos!B$30,0)))</f>
        <v>0</v>
      </c>
      <c r="G507" s="62">
        <f t="shared" si="1"/>
        <v>0</v>
      </c>
      <c r="H507" s="63">
        <f>COUNTIF(Acompanhamento!$E$5:$E$2030,A507)</f>
        <v>0</v>
      </c>
    </row>
    <row r="508" spans="1:8" ht="15.75" customHeight="1">
      <c r="A508" s="68"/>
      <c r="B508" s="68"/>
      <c r="C508" s="62"/>
      <c r="D508" s="62">
        <f>IF(C508="Simples",Gráficos!B$22,IF(C508="Médio",Gráficos!B$23,IF(C508="Complexo",Gráficos!B$24,0)))</f>
        <v>0</v>
      </c>
      <c r="E508" s="62"/>
      <c r="F508" s="62">
        <f>IF(E508="Simples",Gráficos!B$28,IF(E508="Médio",Gráficos!B$29,IF(E508="Complexo",Gráficos!B$30,0)))</f>
        <v>0</v>
      </c>
      <c r="G508" s="62">
        <f t="shared" si="1"/>
        <v>0</v>
      </c>
      <c r="H508" s="63">
        <f>COUNTIF(Acompanhamento!$E$5:$E$2030,A508)</f>
        <v>0</v>
      </c>
    </row>
    <row r="509" spans="1:8" ht="15.75" customHeight="1">
      <c r="A509" s="68"/>
      <c r="B509" s="68"/>
      <c r="C509" s="62"/>
      <c r="D509" s="62">
        <f>IF(C509="Simples",Gráficos!B$22,IF(C509="Médio",Gráficos!B$23,IF(C509="Complexo",Gráficos!B$24,0)))</f>
        <v>0</v>
      </c>
      <c r="E509" s="62"/>
      <c r="F509" s="62">
        <f>IF(E509="Simples",Gráficos!B$28,IF(E509="Médio",Gráficos!B$29,IF(E509="Complexo",Gráficos!B$30,0)))</f>
        <v>0</v>
      </c>
      <c r="G509" s="62">
        <f t="shared" si="1"/>
        <v>0</v>
      </c>
      <c r="H509" s="63">
        <f>COUNTIF(Acompanhamento!$E$5:$E$2030,A509)</f>
        <v>0</v>
      </c>
    </row>
    <row r="510" spans="1:8" ht="15.75" customHeight="1">
      <c r="A510" s="68"/>
      <c r="B510" s="68"/>
      <c r="C510" s="62"/>
      <c r="D510" s="62">
        <f>IF(C510="Simples",Gráficos!B$22,IF(C510="Médio",Gráficos!B$23,IF(C510="Complexo",Gráficos!B$24,0)))</f>
        <v>0</v>
      </c>
      <c r="E510" s="62"/>
      <c r="F510" s="62">
        <f>IF(E510="Simples",Gráficos!B$28,IF(E510="Médio",Gráficos!B$29,IF(E510="Complexo",Gráficos!B$30,0)))</f>
        <v>0</v>
      </c>
      <c r="G510" s="62">
        <f t="shared" si="1"/>
        <v>0</v>
      </c>
      <c r="H510" s="63">
        <f>COUNTIF(Acompanhamento!$E$5:$E$2030,A510)</f>
        <v>0</v>
      </c>
    </row>
    <row r="511" spans="1:8" ht="15.75" customHeight="1">
      <c r="A511" s="68"/>
      <c r="B511" s="68"/>
      <c r="C511" s="62"/>
      <c r="D511" s="62">
        <f>IF(C511="Simples",Gráficos!B$22,IF(C511="Médio",Gráficos!B$23,IF(C511="Complexo",Gráficos!B$24,0)))</f>
        <v>0</v>
      </c>
      <c r="E511" s="62"/>
      <c r="F511" s="62">
        <f>IF(E511="Simples",Gráficos!B$28,IF(E511="Médio",Gráficos!B$29,IF(E511="Complexo",Gráficos!B$30,0)))</f>
        <v>0</v>
      </c>
      <c r="G511" s="62">
        <f t="shared" si="1"/>
        <v>0</v>
      </c>
      <c r="H511" s="63">
        <f>COUNTIF(Acompanhamento!$E$5:$E$2030,A511)</f>
        <v>0</v>
      </c>
    </row>
    <row r="512" spans="1:8" ht="15.75" customHeight="1">
      <c r="A512" s="68"/>
      <c r="B512" s="68"/>
      <c r="C512" s="62"/>
      <c r="D512" s="62">
        <f>IF(C512="Simples",Gráficos!B$22,IF(C512="Médio",Gráficos!B$23,IF(C512="Complexo",Gráficos!B$24,0)))</f>
        <v>0</v>
      </c>
      <c r="E512" s="62"/>
      <c r="F512" s="62">
        <f>IF(E512="Simples",Gráficos!B$28,IF(E512="Médio",Gráficos!B$29,IF(E512="Complexo",Gráficos!B$30,0)))</f>
        <v>0</v>
      </c>
      <c r="G512" s="62">
        <f t="shared" si="1"/>
        <v>0</v>
      </c>
      <c r="H512" s="63">
        <f>COUNTIF(Acompanhamento!$E$5:$E$2030,A512)</f>
        <v>0</v>
      </c>
    </row>
    <row r="513" spans="1:8" ht="15.75" customHeight="1">
      <c r="A513" s="68"/>
      <c r="B513" s="68"/>
      <c r="C513" s="62"/>
      <c r="D513" s="62">
        <f>IF(C513="Simples",Gráficos!B$22,IF(C513="Médio",Gráficos!B$23,IF(C513="Complexo",Gráficos!B$24,0)))</f>
        <v>0</v>
      </c>
      <c r="E513" s="62"/>
      <c r="F513" s="62">
        <f>IF(E513="Simples",Gráficos!B$28,IF(E513="Médio",Gráficos!B$29,IF(E513="Complexo",Gráficos!B$30,0)))</f>
        <v>0</v>
      </c>
      <c r="G513" s="62">
        <f t="shared" si="1"/>
        <v>0</v>
      </c>
      <c r="H513" s="63">
        <f>COUNTIF(Acompanhamento!$E$5:$E$2030,A513)</f>
        <v>0</v>
      </c>
    </row>
    <row r="514" spans="1:8" ht="15.75" customHeight="1">
      <c r="A514" s="68"/>
      <c r="B514" s="68"/>
      <c r="C514" s="62"/>
      <c r="D514" s="62">
        <f>IF(C514="Simples",Gráficos!B$22,IF(C514="Médio",Gráficos!B$23,IF(C514="Complexo",Gráficos!B$24,0)))</f>
        <v>0</v>
      </c>
      <c r="E514" s="62"/>
      <c r="F514" s="62">
        <f>IF(E514="Simples",Gráficos!B$28,IF(E514="Médio",Gráficos!B$29,IF(E514="Complexo",Gráficos!B$30,0)))</f>
        <v>0</v>
      </c>
      <c r="G514" s="62">
        <f t="shared" si="1"/>
        <v>0</v>
      </c>
      <c r="H514" s="63">
        <f>COUNTIF(Acompanhamento!$E$5:$E$2030,A514)</f>
        <v>0</v>
      </c>
    </row>
    <row r="515" spans="1:8" ht="15.75" customHeight="1">
      <c r="A515" s="68"/>
      <c r="B515" s="68"/>
      <c r="C515" s="62"/>
      <c r="D515" s="62">
        <f>IF(C515="Simples",Gráficos!B$22,IF(C515="Médio",Gráficos!B$23,IF(C515="Complexo",Gráficos!B$24,0)))</f>
        <v>0</v>
      </c>
      <c r="E515" s="62"/>
      <c r="F515" s="62">
        <f>IF(E515="Simples",Gráficos!B$28,IF(E515="Médio",Gráficos!B$29,IF(E515="Complexo",Gráficos!B$30,0)))</f>
        <v>0</v>
      </c>
      <c r="G515" s="62">
        <f t="shared" si="1"/>
        <v>0</v>
      </c>
      <c r="H515" s="63">
        <f>COUNTIF(Acompanhamento!$E$5:$E$2030,A515)</f>
        <v>0</v>
      </c>
    </row>
    <row r="516" spans="1:8" ht="15.75" customHeight="1">
      <c r="A516" s="68"/>
      <c r="B516" s="68"/>
      <c r="C516" s="62"/>
      <c r="D516" s="62">
        <f>IF(C516="Simples",Gráficos!B$22,IF(C516="Médio",Gráficos!B$23,IF(C516="Complexo",Gráficos!B$24,0)))</f>
        <v>0</v>
      </c>
      <c r="E516" s="62"/>
      <c r="F516" s="62">
        <f>IF(E516="Simples",Gráficos!B$28,IF(E516="Médio",Gráficos!B$29,IF(E516="Complexo",Gráficos!B$30,0)))</f>
        <v>0</v>
      </c>
      <c r="G516" s="62">
        <f t="shared" si="1"/>
        <v>0</v>
      </c>
      <c r="H516" s="63">
        <f>COUNTIF(Acompanhamento!$E$5:$E$2030,A516)</f>
        <v>0</v>
      </c>
    </row>
    <row r="517" spans="1:8" ht="15.75" customHeight="1">
      <c r="A517" s="68"/>
      <c r="B517" s="68"/>
      <c r="C517" s="62"/>
      <c r="D517" s="62">
        <f>IF(C517="Simples",Gráficos!B$22,IF(C517="Médio",Gráficos!B$23,IF(C517="Complexo",Gráficos!B$24,0)))</f>
        <v>0</v>
      </c>
      <c r="E517" s="62"/>
      <c r="F517" s="62">
        <f>IF(E517="Simples",Gráficos!B$28,IF(E517="Médio",Gráficos!B$29,IF(E517="Complexo",Gráficos!B$30,0)))</f>
        <v>0</v>
      </c>
      <c r="G517" s="62">
        <f t="shared" si="1"/>
        <v>0</v>
      </c>
      <c r="H517" s="63">
        <f>COUNTIF(Acompanhamento!$E$5:$E$2030,A517)</f>
        <v>0</v>
      </c>
    </row>
    <row r="518" spans="1:8" ht="15.75" customHeight="1">
      <c r="A518" s="68"/>
      <c r="B518" s="68"/>
      <c r="C518" s="62"/>
      <c r="D518" s="62">
        <f>IF(C518="Simples",Gráficos!B$22,IF(C518="Médio",Gráficos!B$23,IF(C518="Complexo",Gráficos!B$24,0)))</f>
        <v>0</v>
      </c>
      <c r="E518" s="62"/>
      <c r="F518" s="62">
        <f>IF(E518="Simples",Gráficos!B$28,IF(E518="Médio",Gráficos!B$29,IF(E518="Complexo",Gráficos!B$30,0)))</f>
        <v>0</v>
      </c>
      <c r="G518" s="62">
        <f t="shared" si="1"/>
        <v>0</v>
      </c>
      <c r="H518" s="63">
        <f>COUNTIF(Acompanhamento!$E$5:$E$2030,A518)</f>
        <v>0</v>
      </c>
    </row>
    <row r="519" spans="1:8" ht="15.75" customHeight="1">
      <c r="A519" s="68"/>
      <c r="B519" s="68"/>
      <c r="C519" s="62"/>
      <c r="D519" s="62">
        <f>IF(C519="Simples",Gráficos!B$22,IF(C519="Médio",Gráficos!B$23,IF(C519="Complexo",Gráficos!B$24,0)))</f>
        <v>0</v>
      </c>
      <c r="E519" s="62"/>
      <c r="F519" s="62">
        <f>IF(E519="Simples",Gráficos!B$28,IF(E519="Médio",Gráficos!B$29,IF(E519="Complexo",Gráficos!B$30,0)))</f>
        <v>0</v>
      </c>
      <c r="G519" s="62">
        <f t="shared" si="1"/>
        <v>0</v>
      </c>
      <c r="H519" s="63">
        <f>COUNTIF(Acompanhamento!$E$5:$E$2030,A519)</f>
        <v>0</v>
      </c>
    </row>
    <row r="520" spans="1:8" ht="15.75" customHeight="1">
      <c r="A520" s="68"/>
      <c r="B520" s="68"/>
      <c r="C520" s="62"/>
      <c r="D520" s="62">
        <f>IF(C520="Simples",Gráficos!B$22,IF(C520="Médio",Gráficos!B$23,IF(C520="Complexo",Gráficos!B$24,0)))</f>
        <v>0</v>
      </c>
      <c r="E520" s="62"/>
      <c r="F520" s="62">
        <f>IF(E520="Simples",Gráficos!B$28,IF(E520="Médio",Gráficos!B$29,IF(E520="Complexo",Gráficos!B$30,0)))</f>
        <v>0</v>
      </c>
      <c r="G520" s="62">
        <f t="shared" si="1"/>
        <v>0</v>
      </c>
      <c r="H520" s="63">
        <f>COUNTIF(Acompanhamento!$E$5:$E$2030,A520)</f>
        <v>0</v>
      </c>
    </row>
    <row r="521" spans="1:8" ht="15.75" customHeight="1">
      <c r="A521" s="68"/>
      <c r="B521" s="68"/>
      <c r="C521" s="62"/>
      <c r="D521" s="62">
        <f>IF(C521="Simples",Gráficos!B$22,IF(C521="Médio",Gráficos!B$23,IF(C521="Complexo",Gráficos!B$24,0)))</f>
        <v>0</v>
      </c>
      <c r="E521" s="62"/>
      <c r="F521" s="62">
        <f>IF(E521="Simples",Gráficos!B$28,IF(E521="Médio",Gráficos!B$29,IF(E521="Complexo",Gráficos!B$30,0)))</f>
        <v>0</v>
      </c>
      <c r="G521" s="62">
        <f t="shared" si="1"/>
        <v>0</v>
      </c>
      <c r="H521" s="63">
        <f>COUNTIF(Acompanhamento!$E$5:$E$2030,A521)</f>
        <v>0</v>
      </c>
    </row>
    <row r="522" spans="1:8" ht="15.75" customHeight="1">
      <c r="A522" s="68"/>
      <c r="B522" s="68"/>
      <c r="C522" s="62"/>
      <c r="D522" s="62">
        <f>IF(C522="Simples",Gráficos!B$22,IF(C522="Médio",Gráficos!B$23,IF(C522="Complexo",Gráficos!B$24,0)))</f>
        <v>0</v>
      </c>
      <c r="E522" s="62"/>
      <c r="F522" s="62">
        <f>IF(E522="Simples",Gráficos!B$28,IF(E522="Médio",Gráficos!B$29,IF(E522="Complexo",Gráficos!B$30,0)))</f>
        <v>0</v>
      </c>
      <c r="G522" s="62">
        <f t="shared" si="1"/>
        <v>0</v>
      </c>
      <c r="H522" s="63">
        <f>COUNTIF(Acompanhamento!$E$5:$E$2030,A522)</f>
        <v>0</v>
      </c>
    </row>
    <row r="523" spans="1:8" ht="15.75" customHeight="1">
      <c r="A523" s="68"/>
      <c r="B523" s="68"/>
      <c r="C523" s="62"/>
      <c r="D523" s="62">
        <f>IF(C523="Simples",Gráficos!B$22,IF(C523="Médio",Gráficos!B$23,IF(C523="Complexo",Gráficos!B$24,0)))</f>
        <v>0</v>
      </c>
      <c r="E523" s="62"/>
      <c r="F523" s="62">
        <f>IF(E523="Simples",Gráficos!B$28,IF(E523="Médio",Gráficos!B$29,IF(E523="Complexo",Gráficos!B$30,0)))</f>
        <v>0</v>
      </c>
      <c r="G523" s="62">
        <f t="shared" si="1"/>
        <v>0</v>
      </c>
      <c r="H523" s="63">
        <f>COUNTIF(Acompanhamento!$E$5:$E$2030,A523)</f>
        <v>0</v>
      </c>
    </row>
    <row r="524" spans="1:8" ht="15.75" customHeight="1">
      <c r="A524" s="68"/>
      <c r="B524" s="68"/>
      <c r="C524" s="62"/>
      <c r="D524" s="62">
        <f>IF(C524="Simples",Gráficos!B$22,IF(C524="Médio",Gráficos!B$23,IF(C524="Complexo",Gráficos!B$24,0)))</f>
        <v>0</v>
      </c>
      <c r="E524" s="62"/>
      <c r="F524" s="62">
        <f>IF(E524="Simples",Gráficos!B$28,IF(E524="Médio",Gráficos!B$29,IF(E524="Complexo",Gráficos!B$30,0)))</f>
        <v>0</v>
      </c>
      <c r="G524" s="62">
        <f t="shared" si="1"/>
        <v>0</v>
      </c>
      <c r="H524" s="63">
        <f>COUNTIF(Acompanhamento!$E$5:$E$2030,A524)</f>
        <v>0</v>
      </c>
    </row>
    <row r="525" spans="1:8" ht="15.75" customHeight="1">
      <c r="A525" s="68"/>
      <c r="B525" s="68"/>
      <c r="C525" s="62"/>
      <c r="D525" s="62">
        <f>IF(C525="Simples",Gráficos!B$22,IF(C525="Médio",Gráficos!B$23,IF(C525="Complexo",Gráficos!B$24,0)))</f>
        <v>0</v>
      </c>
      <c r="E525" s="62"/>
      <c r="F525" s="62">
        <f>IF(E525="Simples",Gráficos!B$28,IF(E525="Médio",Gráficos!B$29,IF(E525="Complexo",Gráficos!B$30,0)))</f>
        <v>0</v>
      </c>
      <c r="G525" s="62">
        <f t="shared" si="1"/>
        <v>0</v>
      </c>
      <c r="H525" s="63">
        <f>COUNTIF(Acompanhamento!$E$5:$E$2030,A525)</f>
        <v>0</v>
      </c>
    </row>
    <row r="526" spans="1:8" ht="15.75" customHeight="1">
      <c r="A526" s="68"/>
      <c r="B526" s="68"/>
      <c r="C526" s="62"/>
      <c r="D526" s="62">
        <f>IF(C526="Simples",Gráficos!B$22,IF(C526="Médio",Gráficos!B$23,IF(C526="Complexo",Gráficos!B$24,0)))</f>
        <v>0</v>
      </c>
      <c r="E526" s="62"/>
      <c r="F526" s="62">
        <f>IF(E526="Simples",Gráficos!B$28,IF(E526="Médio",Gráficos!B$29,IF(E526="Complexo",Gráficos!B$30,0)))</f>
        <v>0</v>
      </c>
      <c r="G526" s="62">
        <f t="shared" si="1"/>
        <v>0</v>
      </c>
      <c r="H526" s="63">
        <f>COUNTIF(Acompanhamento!$E$5:$E$2030,A526)</f>
        <v>0</v>
      </c>
    </row>
    <row r="527" spans="1:8" ht="15.75" customHeight="1">
      <c r="A527" s="68"/>
      <c r="B527" s="68"/>
      <c r="C527" s="62"/>
      <c r="D527" s="62">
        <f>IF(C527="Simples",Gráficos!B$22,IF(C527="Médio",Gráficos!B$23,IF(C527="Complexo",Gráficos!B$24,0)))</f>
        <v>0</v>
      </c>
      <c r="E527" s="62"/>
      <c r="F527" s="62">
        <f>IF(E527="Simples",Gráficos!B$28,IF(E527="Médio",Gráficos!B$29,IF(E527="Complexo",Gráficos!B$30,0)))</f>
        <v>0</v>
      </c>
      <c r="G527" s="62">
        <f t="shared" si="1"/>
        <v>0</v>
      </c>
      <c r="H527" s="63">
        <f>COUNTIF(Acompanhamento!$E$5:$E$2030,A527)</f>
        <v>0</v>
      </c>
    </row>
    <row r="528" spans="1:8" ht="15.75" customHeight="1">
      <c r="A528" s="68"/>
      <c r="B528" s="68"/>
      <c r="C528" s="62"/>
      <c r="D528" s="62">
        <f>IF(C528="Simples",Gráficos!B$22,IF(C528="Médio",Gráficos!B$23,IF(C528="Complexo",Gráficos!B$24,0)))</f>
        <v>0</v>
      </c>
      <c r="E528" s="62"/>
      <c r="F528" s="62">
        <f>IF(E528="Simples",Gráficos!B$28,IF(E528="Médio",Gráficos!B$29,IF(E528="Complexo",Gráficos!B$30,0)))</f>
        <v>0</v>
      </c>
      <c r="G528" s="62">
        <f t="shared" si="1"/>
        <v>0</v>
      </c>
      <c r="H528" s="63">
        <f>COUNTIF(Acompanhamento!$E$5:$E$2030,A528)</f>
        <v>0</v>
      </c>
    </row>
    <row r="529" spans="1:8" ht="15.75" customHeight="1">
      <c r="A529" s="68"/>
      <c r="B529" s="68"/>
      <c r="C529" s="62"/>
      <c r="D529" s="62">
        <f>IF(C529="Simples",Gráficos!B$22,IF(C529="Médio",Gráficos!B$23,IF(C529="Complexo",Gráficos!B$24,0)))</f>
        <v>0</v>
      </c>
      <c r="E529" s="62"/>
      <c r="F529" s="62">
        <f>IF(E529="Simples",Gráficos!B$28,IF(E529="Médio",Gráficos!B$29,IF(E529="Complexo",Gráficos!B$30,0)))</f>
        <v>0</v>
      </c>
      <c r="G529" s="62">
        <f t="shared" si="1"/>
        <v>0</v>
      </c>
      <c r="H529" s="63">
        <f>COUNTIF(Acompanhamento!$E$5:$E$2030,A529)</f>
        <v>0</v>
      </c>
    </row>
    <row r="530" spans="1:8" ht="15.75" customHeight="1">
      <c r="A530" s="68"/>
      <c r="B530" s="68"/>
      <c r="C530" s="62"/>
      <c r="D530" s="62">
        <f>IF(C530="Simples",Gráficos!B$22,IF(C530="Médio",Gráficos!B$23,IF(C530="Complexo",Gráficos!B$24,0)))</f>
        <v>0</v>
      </c>
      <c r="E530" s="62"/>
      <c r="F530" s="62">
        <f>IF(E530="Simples",Gráficos!B$28,IF(E530="Médio",Gráficos!B$29,IF(E530="Complexo",Gráficos!B$30,0)))</f>
        <v>0</v>
      </c>
      <c r="G530" s="62">
        <f t="shared" si="1"/>
        <v>0</v>
      </c>
      <c r="H530" s="63">
        <f>COUNTIF(Acompanhamento!$E$5:$E$2030,A530)</f>
        <v>0</v>
      </c>
    </row>
    <row r="531" spans="1:8" ht="15.75" customHeight="1">
      <c r="A531" s="68"/>
      <c r="B531" s="68"/>
      <c r="C531" s="62"/>
      <c r="D531" s="62">
        <f>IF(C531="Simples",Gráficos!B$22,IF(C531="Médio",Gráficos!B$23,IF(C531="Complexo",Gráficos!B$24,0)))</f>
        <v>0</v>
      </c>
      <c r="E531" s="62"/>
      <c r="F531" s="62">
        <f>IF(E531="Simples",Gráficos!B$28,IF(E531="Médio",Gráficos!B$29,IF(E531="Complexo",Gráficos!B$30,0)))</f>
        <v>0</v>
      </c>
      <c r="G531" s="62">
        <f t="shared" si="1"/>
        <v>0</v>
      </c>
      <c r="H531" s="63">
        <f>COUNTIF(Acompanhamento!$E$5:$E$2030,A531)</f>
        <v>0</v>
      </c>
    </row>
    <row r="532" spans="1:8" ht="15.75" customHeight="1">
      <c r="A532" s="68"/>
      <c r="B532" s="68"/>
      <c r="C532" s="62"/>
      <c r="D532" s="62">
        <f>IF(C532="Simples",Gráficos!B$22,IF(C532="Médio",Gráficos!B$23,IF(C532="Complexo",Gráficos!B$24,0)))</f>
        <v>0</v>
      </c>
      <c r="E532" s="62"/>
      <c r="F532" s="62">
        <f>IF(E532="Simples",Gráficos!B$28,IF(E532="Médio",Gráficos!B$29,IF(E532="Complexo",Gráficos!B$30,0)))</f>
        <v>0</v>
      </c>
      <c r="G532" s="62">
        <f t="shared" si="1"/>
        <v>0</v>
      </c>
      <c r="H532" s="63">
        <f>COUNTIF(Acompanhamento!$E$5:$E$2030,A532)</f>
        <v>0</v>
      </c>
    </row>
    <row r="533" spans="1:8" ht="15.75" customHeight="1">
      <c r="A533" s="68"/>
      <c r="B533" s="68"/>
      <c r="C533" s="62"/>
      <c r="D533" s="62">
        <f>IF(C533="Simples",Gráficos!B$22,IF(C533="Médio",Gráficos!B$23,IF(C533="Complexo",Gráficos!B$24,0)))</f>
        <v>0</v>
      </c>
      <c r="E533" s="62"/>
      <c r="F533" s="62">
        <f>IF(E533="Simples",Gráficos!B$28,IF(E533="Médio",Gráficos!B$29,IF(E533="Complexo",Gráficos!B$30,0)))</f>
        <v>0</v>
      </c>
      <c r="G533" s="62">
        <f t="shared" si="1"/>
        <v>0</v>
      </c>
      <c r="H533" s="63">
        <f>COUNTIF(Acompanhamento!$E$5:$E$2030,A533)</f>
        <v>0</v>
      </c>
    </row>
    <row r="534" spans="1:8" ht="15.75" customHeight="1">
      <c r="A534" s="68"/>
      <c r="B534" s="68"/>
      <c r="C534" s="62"/>
      <c r="D534" s="62">
        <f>IF(C534="Simples",Gráficos!B$22,IF(C534="Médio",Gráficos!B$23,IF(C534="Complexo",Gráficos!B$24,0)))</f>
        <v>0</v>
      </c>
      <c r="E534" s="62"/>
      <c r="F534" s="62">
        <f>IF(E534="Simples",Gráficos!B$28,IF(E534="Médio",Gráficos!B$29,IF(E534="Complexo",Gráficos!B$30,0)))</f>
        <v>0</v>
      </c>
      <c r="G534" s="62">
        <f t="shared" si="1"/>
        <v>0</v>
      </c>
      <c r="H534" s="63">
        <f>COUNTIF(Acompanhamento!$E$5:$E$2030,A534)</f>
        <v>0</v>
      </c>
    </row>
    <row r="535" spans="1:8" ht="15.75" customHeight="1">
      <c r="A535" s="68"/>
      <c r="B535" s="68"/>
      <c r="C535" s="62"/>
      <c r="D535" s="62">
        <f>IF(C535="Simples",Gráficos!B$22,IF(C535="Médio",Gráficos!B$23,IF(C535="Complexo",Gráficos!B$24,0)))</f>
        <v>0</v>
      </c>
      <c r="E535" s="62"/>
      <c r="F535" s="62">
        <f>IF(E535="Simples",Gráficos!B$28,IF(E535="Médio",Gráficos!B$29,IF(E535="Complexo",Gráficos!B$30,0)))</f>
        <v>0</v>
      </c>
      <c r="G535" s="62">
        <f t="shared" si="1"/>
        <v>0</v>
      </c>
      <c r="H535" s="63">
        <f>COUNTIF(Acompanhamento!$E$5:$E$2030,A535)</f>
        <v>0</v>
      </c>
    </row>
    <row r="536" spans="1:8" ht="15.75" customHeight="1">
      <c r="A536" s="68"/>
      <c r="B536" s="68"/>
      <c r="C536" s="62"/>
      <c r="D536" s="62">
        <f>IF(C536="Simples",Gráficos!B$22,IF(C536="Médio",Gráficos!B$23,IF(C536="Complexo",Gráficos!B$24,0)))</f>
        <v>0</v>
      </c>
      <c r="E536" s="62"/>
      <c r="F536" s="62">
        <f>IF(E536="Simples",Gráficos!B$28,IF(E536="Médio",Gráficos!B$29,IF(E536="Complexo",Gráficos!B$30,0)))</f>
        <v>0</v>
      </c>
      <c r="G536" s="62">
        <f t="shared" si="1"/>
        <v>0</v>
      </c>
      <c r="H536" s="63">
        <f>COUNTIF(Acompanhamento!$E$5:$E$2030,A536)</f>
        <v>0</v>
      </c>
    </row>
    <row r="537" spans="1:8" ht="15.75" customHeight="1">
      <c r="A537" s="68"/>
      <c r="B537" s="68"/>
      <c r="C537" s="62"/>
      <c r="D537" s="62">
        <f>IF(C537="Simples",Gráficos!B$22,IF(C537="Médio",Gráficos!B$23,IF(C537="Complexo",Gráficos!B$24,0)))</f>
        <v>0</v>
      </c>
      <c r="E537" s="62"/>
      <c r="F537" s="62">
        <f>IF(E537="Simples",Gráficos!B$28,IF(E537="Médio",Gráficos!B$29,IF(E537="Complexo",Gráficos!B$30,0)))</f>
        <v>0</v>
      </c>
      <c r="G537" s="62">
        <f t="shared" si="1"/>
        <v>0</v>
      </c>
      <c r="H537" s="63">
        <f>COUNTIF(Acompanhamento!$E$5:$E$2030,A537)</f>
        <v>0</v>
      </c>
    </row>
    <row r="538" spans="1:8" ht="15.75" customHeight="1">
      <c r="A538" s="68"/>
      <c r="B538" s="68"/>
      <c r="C538" s="62"/>
      <c r="D538" s="62">
        <f>IF(C538="Simples",Gráficos!B$22,IF(C538="Médio",Gráficos!B$23,IF(C538="Complexo",Gráficos!B$24,0)))</f>
        <v>0</v>
      </c>
      <c r="E538" s="62"/>
      <c r="F538" s="62">
        <f>IF(E538="Simples",Gráficos!B$28,IF(E538="Médio",Gráficos!B$29,IF(E538="Complexo",Gráficos!B$30,0)))</f>
        <v>0</v>
      </c>
      <c r="G538" s="62">
        <f t="shared" si="1"/>
        <v>0</v>
      </c>
      <c r="H538" s="63">
        <f>COUNTIF(Acompanhamento!$E$5:$E$2030,A538)</f>
        <v>0</v>
      </c>
    </row>
    <row r="539" spans="1:8" ht="15.75" customHeight="1">
      <c r="A539" s="68"/>
      <c r="B539" s="68"/>
      <c r="C539" s="62"/>
      <c r="D539" s="62">
        <f>IF(C539="Simples",Gráficos!B$22,IF(C539="Médio",Gráficos!B$23,IF(C539="Complexo",Gráficos!B$24,0)))</f>
        <v>0</v>
      </c>
      <c r="E539" s="62"/>
      <c r="F539" s="62">
        <f>IF(E539="Simples",Gráficos!B$28,IF(E539="Médio",Gráficos!B$29,IF(E539="Complexo",Gráficos!B$30,0)))</f>
        <v>0</v>
      </c>
      <c r="G539" s="62">
        <f t="shared" si="1"/>
        <v>0</v>
      </c>
      <c r="H539" s="63">
        <f>COUNTIF(Acompanhamento!$E$5:$E$2030,A539)</f>
        <v>0</v>
      </c>
    </row>
    <row r="540" spans="1:8" ht="15.75" customHeight="1">
      <c r="A540" s="68"/>
      <c r="B540" s="68"/>
      <c r="C540" s="62"/>
      <c r="D540" s="62">
        <f>IF(C540="Simples",Gráficos!B$22,IF(C540="Médio",Gráficos!B$23,IF(C540="Complexo",Gráficos!B$24,0)))</f>
        <v>0</v>
      </c>
      <c r="E540" s="62"/>
      <c r="F540" s="62">
        <f>IF(E540="Simples",Gráficos!B$28,IF(E540="Médio",Gráficos!B$29,IF(E540="Complexo",Gráficos!B$30,0)))</f>
        <v>0</v>
      </c>
      <c r="G540" s="62">
        <f t="shared" si="1"/>
        <v>0</v>
      </c>
      <c r="H540" s="63">
        <f>COUNTIF(Acompanhamento!$E$5:$E$2030,A540)</f>
        <v>0</v>
      </c>
    </row>
    <row r="541" spans="1:8" ht="15.75" customHeight="1">
      <c r="A541" s="68"/>
      <c r="B541" s="68"/>
      <c r="C541" s="62"/>
      <c r="D541" s="62">
        <f>IF(C541="Simples",Gráficos!B$22,IF(C541="Médio",Gráficos!B$23,IF(C541="Complexo",Gráficos!B$24,0)))</f>
        <v>0</v>
      </c>
      <c r="E541" s="62"/>
      <c r="F541" s="62">
        <f>IF(E541="Simples",Gráficos!B$28,IF(E541="Médio",Gráficos!B$29,IF(E541="Complexo",Gráficos!B$30,0)))</f>
        <v>0</v>
      </c>
      <c r="G541" s="62">
        <f t="shared" si="1"/>
        <v>0</v>
      </c>
      <c r="H541" s="63">
        <f>COUNTIF(Acompanhamento!$E$5:$E$2030,A541)</f>
        <v>0</v>
      </c>
    </row>
    <row r="542" spans="1:8" ht="15.75" customHeight="1">
      <c r="A542" s="68"/>
      <c r="B542" s="68"/>
      <c r="C542" s="62"/>
      <c r="D542" s="62">
        <f>IF(C542="Simples",Gráficos!B$22,IF(C542="Médio",Gráficos!B$23,IF(C542="Complexo",Gráficos!B$24,0)))</f>
        <v>0</v>
      </c>
      <c r="E542" s="62"/>
      <c r="F542" s="62">
        <f>IF(E542="Simples",Gráficos!B$28,IF(E542="Médio",Gráficos!B$29,IF(E542="Complexo",Gráficos!B$30,0)))</f>
        <v>0</v>
      </c>
      <c r="G542" s="62">
        <f t="shared" si="1"/>
        <v>0</v>
      </c>
      <c r="H542" s="63">
        <f>COUNTIF(Acompanhamento!$E$5:$E$2030,A542)</f>
        <v>0</v>
      </c>
    </row>
    <row r="543" spans="1:8" ht="15.75" customHeight="1">
      <c r="A543" s="68"/>
      <c r="B543" s="68"/>
      <c r="C543" s="62"/>
      <c r="D543" s="62">
        <f>IF(C543="Simples",Gráficos!B$22,IF(C543="Médio",Gráficos!B$23,IF(C543="Complexo",Gráficos!B$24,0)))</f>
        <v>0</v>
      </c>
      <c r="E543" s="62"/>
      <c r="F543" s="62">
        <f>IF(E543="Simples",Gráficos!B$28,IF(E543="Médio",Gráficos!B$29,IF(E543="Complexo",Gráficos!B$30,0)))</f>
        <v>0</v>
      </c>
      <c r="G543" s="62">
        <f t="shared" si="1"/>
        <v>0</v>
      </c>
      <c r="H543" s="63">
        <f>COUNTIF(Acompanhamento!$E$5:$E$2030,A543)</f>
        <v>0</v>
      </c>
    </row>
    <row r="544" spans="1:8" ht="15.75" customHeight="1">
      <c r="A544" s="68"/>
      <c r="B544" s="68"/>
      <c r="C544" s="62"/>
      <c r="D544" s="62">
        <f>IF(C544="Simples",Gráficos!B$22,IF(C544="Médio",Gráficos!B$23,IF(C544="Complexo",Gráficos!B$24,0)))</f>
        <v>0</v>
      </c>
      <c r="E544" s="62"/>
      <c r="F544" s="62">
        <f>IF(E544="Simples",Gráficos!B$28,IF(E544="Médio",Gráficos!B$29,IF(E544="Complexo",Gráficos!B$30,0)))</f>
        <v>0</v>
      </c>
      <c r="G544" s="62">
        <f t="shared" si="1"/>
        <v>0</v>
      </c>
      <c r="H544" s="63">
        <f>COUNTIF(Acompanhamento!$E$5:$E$2030,A544)</f>
        <v>0</v>
      </c>
    </row>
    <row r="545" spans="1:8" ht="15.75" customHeight="1">
      <c r="A545" s="68"/>
      <c r="B545" s="68"/>
      <c r="C545" s="62"/>
      <c r="D545" s="62">
        <f>IF(C545="Simples",Gráficos!B$22,IF(C545="Médio",Gráficos!B$23,IF(C545="Complexo",Gráficos!B$24,0)))</f>
        <v>0</v>
      </c>
      <c r="E545" s="62"/>
      <c r="F545" s="62">
        <f>IF(E545="Simples",Gráficos!B$28,IF(E545="Médio",Gráficos!B$29,IF(E545="Complexo",Gráficos!B$30,0)))</f>
        <v>0</v>
      </c>
      <c r="G545" s="62">
        <f t="shared" si="1"/>
        <v>0</v>
      </c>
      <c r="H545" s="63">
        <f>COUNTIF(Acompanhamento!$E$5:$E$2030,A545)</f>
        <v>0</v>
      </c>
    </row>
    <row r="546" spans="1:8" ht="15.75" customHeight="1">
      <c r="A546" s="68"/>
      <c r="B546" s="68"/>
      <c r="C546" s="62"/>
      <c r="D546" s="62">
        <f>IF(C546="Simples",Gráficos!B$22,IF(C546="Médio",Gráficos!B$23,IF(C546="Complexo",Gráficos!B$24,0)))</f>
        <v>0</v>
      </c>
      <c r="E546" s="62"/>
      <c r="F546" s="62">
        <f>IF(E546="Simples",Gráficos!B$28,IF(E546="Médio",Gráficos!B$29,IF(E546="Complexo",Gráficos!B$30,0)))</f>
        <v>0</v>
      </c>
      <c r="G546" s="62">
        <f t="shared" si="1"/>
        <v>0</v>
      </c>
      <c r="H546" s="63">
        <f>COUNTIF(Acompanhamento!$E$5:$E$2030,A546)</f>
        <v>0</v>
      </c>
    </row>
    <row r="547" spans="1:8" ht="15.75" customHeight="1">
      <c r="A547" s="68"/>
      <c r="B547" s="68"/>
      <c r="C547" s="62"/>
      <c r="D547" s="62">
        <f>IF(C547="Simples",Gráficos!B$22,IF(C547="Médio",Gráficos!B$23,IF(C547="Complexo",Gráficos!B$24,0)))</f>
        <v>0</v>
      </c>
      <c r="E547" s="62"/>
      <c r="F547" s="62">
        <f>IF(E547="Simples",Gráficos!B$28,IF(E547="Médio",Gráficos!B$29,IF(E547="Complexo",Gráficos!B$30,0)))</f>
        <v>0</v>
      </c>
      <c r="G547" s="62">
        <f t="shared" si="1"/>
        <v>0</v>
      </c>
      <c r="H547" s="63">
        <f>COUNTIF(Acompanhamento!$E$5:$E$2030,A547)</f>
        <v>0</v>
      </c>
    </row>
    <row r="548" spans="1:8" ht="15.75" customHeight="1">
      <c r="A548" s="68"/>
      <c r="B548" s="68"/>
      <c r="C548" s="62"/>
      <c r="D548" s="62">
        <f>IF(C548="Simples",Gráficos!B$22,IF(C548="Médio",Gráficos!B$23,IF(C548="Complexo",Gráficos!B$24,0)))</f>
        <v>0</v>
      </c>
      <c r="E548" s="62"/>
      <c r="F548" s="62">
        <f>IF(E548="Simples",Gráficos!B$28,IF(E548="Médio",Gráficos!B$29,IF(E548="Complexo",Gráficos!B$30,0)))</f>
        <v>0</v>
      </c>
      <c r="G548" s="62">
        <f t="shared" si="1"/>
        <v>0</v>
      </c>
      <c r="H548" s="63">
        <f>COUNTIF(Acompanhamento!$E$5:$E$2030,A548)</f>
        <v>0</v>
      </c>
    </row>
    <row r="549" spans="1:8" ht="15.75" customHeight="1">
      <c r="A549" s="68"/>
      <c r="B549" s="68"/>
      <c r="C549" s="62"/>
      <c r="D549" s="62">
        <f>IF(C549="Simples",Gráficos!B$22,IF(C549="Médio",Gráficos!B$23,IF(C549="Complexo",Gráficos!B$24,0)))</f>
        <v>0</v>
      </c>
      <c r="E549" s="62"/>
      <c r="F549" s="62">
        <f>IF(E549="Simples",Gráficos!B$28,IF(E549="Médio",Gráficos!B$29,IF(E549="Complexo",Gráficos!B$30,0)))</f>
        <v>0</v>
      </c>
      <c r="G549" s="62">
        <f t="shared" si="1"/>
        <v>0</v>
      </c>
      <c r="H549" s="63">
        <f>COUNTIF(Acompanhamento!$E$5:$E$2030,A549)</f>
        <v>0</v>
      </c>
    </row>
    <row r="550" spans="1:8" ht="15.75" customHeight="1">
      <c r="A550" s="68"/>
      <c r="B550" s="68"/>
      <c r="C550" s="62"/>
      <c r="D550" s="62">
        <f>IF(C550="Simples",Gráficos!B$22,IF(C550="Médio",Gráficos!B$23,IF(C550="Complexo",Gráficos!B$24,0)))</f>
        <v>0</v>
      </c>
      <c r="E550" s="62"/>
      <c r="F550" s="62">
        <f>IF(E550="Simples",Gráficos!B$28,IF(E550="Médio",Gráficos!B$29,IF(E550="Complexo",Gráficos!B$30,0)))</f>
        <v>0</v>
      </c>
      <c r="G550" s="62">
        <f t="shared" si="1"/>
        <v>0</v>
      </c>
      <c r="H550" s="63">
        <f>COUNTIF(Acompanhamento!$E$5:$E$2030,A550)</f>
        <v>0</v>
      </c>
    </row>
    <row r="551" spans="1:8" ht="15.75" customHeight="1">
      <c r="A551" s="68"/>
      <c r="B551" s="68"/>
      <c r="C551" s="62"/>
      <c r="D551" s="62">
        <f>IF(C551="Simples",Gráficos!B$22,IF(C551="Médio",Gráficos!B$23,IF(C551="Complexo",Gráficos!B$24,0)))</f>
        <v>0</v>
      </c>
      <c r="E551" s="62"/>
      <c r="F551" s="62">
        <f>IF(E551="Simples",Gráficos!B$28,IF(E551="Médio",Gráficos!B$29,IF(E551="Complexo",Gráficos!B$30,0)))</f>
        <v>0</v>
      </c>
      <c r="G551" s="62">
        <f t="shared" si="1"/>
        <v>0</v>
      </c>
      <c r="H551" s="63">
        <f>COUNTIF(Acompanhamento!$E$5:$E$2030,A551)</f>
        <v>0</v>
      </c>
    </row>
    <row r="552" spans="1:8" ht="15.75" customHeight="1">
      <c r="A552" s="68"/>
      <c r="B552" s="68"/>
      <c r="C552" s="62"/>
      <c r="D552" s="62">
        <f>IF(C552="Simples",Gráficos!B$22,IF(C552="Médio",Gráficos!B$23,IF(C552="Complexo",Gráficos!B$24,0)))</f>
        <v>0</v>
      </c>
      <c r="E552" s="62"/>
      <c r="F552" s="62">
        <f>IF(E552="Simples",Gráficos!B$28,IF(E552="Médio",Gráficos!B$29,IF(E552="Complexo",Gráficos!B$30,0)))</f>
        <v>0</v>
      </c>
      <c r="G552" s="62">
        <f t="shared" si="1"/>
        <v>0</v>
      </c>
      <c r="H552" s="63">
        <f>COUNTIF(Acompanhamento!$E$5:$E$2030,A552)</f>
        <v>0</v>
      </c>
    </row>
    <row r="553" spans="1:8" ht="15.75" customHeight="1">
      <c r="A553" s="68"/>
      <c r="B553" s="68"/>
      <c r="C553" s="62"/>
      <c r="D553" s="62">
        <f>IF(C553="Simples",Gráficos!B$22,IF(C553="Médio",Gráficos!B$23,IF(C553="Complexo",Gráficos!B$24,0)))</f>
        <v>0</v>
      </c>
      <c r="E553" s="62"/>
      <c r="F553" s="62">
        <f>IF(E553="Simples",Gráficos!B$28,IF(E553="Médio",Gráficos!B$29,IF(E553="Complexo",Gráficos!B$30,0)))</f>
        <v>0</v>
      </c>
      <c r="G553" s="62">
        <f t="shared" si="1"/>
        <v>0</v>
      </c>
      <c r="H553" s="63">
        <f>COUNTIF(Acompanhamento!$E$5:$E$2030,A553)</f>
        <v>0</v>
      </c>
    </row>
    <row r="554" spans="1:8" ht="15.75" customHeight="1">
      <c r="A554" s="68"/>
      <c r="B554" s="68"/>
      <c r="C554" s="62"/>
      <c r="D554" s="62">
        <f>IF(C554="Simples",Gráficos!B$22,IF(C554="Médio",Gráficos!B$23,IF(C554="Complexo",Gráficos!B$24,0)))</f>
        <v>0</v>
      </c>
      <c r="E554" s="62"/>
      <c r="F554" s="62">
        <f>IF(E554="Simples",Gráficos!B$28,IF(E554="Médio",Gráficos!B$29,IF(E554="Complexo",Gráficos!B$30,0)))</f>
        <v>0</v>
      </c>
      <c r="G554" s="62">
        <f t="shared" si="1"/>
        <v>0</v>
      </c>
      <c r="H554" s="63">
        <f>COUNTIF(Acompanhamento!$E$5:$E$2030,A554)</f>
        <v>0</v>
      </c>
    </row>
    <row r="555" spans="1:8" ht="15.75" customHeight="1">
      <c r="A555" s="68"/>
      <c r="B555" s="68"/>
      <c r="C555" s="62"/>
      <c r="D555" s="62">
        <f>IF(C555="Simples",Gráficos!B$22,IF(C555="Médio",Gráficos!B$23,IF(C555="Complexo",Gráficos!B$24,0)))</f>
        <v>0</v>
      </c>
      <c r="E555" s="62"/>
      <c r="F555" s="62">
        <f>IF(E555="Simples",Gráficos!B$28,IF(E555="Médio",Gráficos!B$29,IF(E555="Complexo",Gráficos!B$30,0)))</f>
        <v>0</v>
      </c>
      <c r="G555" s="62">
        <f t="shared" si="1"/>
        <v>0</v>
      </c>
      <c r="H555" s="63">
        <f>COUNTIF(Acompanhamento!$E$5:$E$2030,A555)</f>
        <v>0</v>
      </c>
    </row>
    <row r="556" spans="1:8" ht="15.75" customHeight="1">
      <c r="A556" s="68"/>
      <c r="B556" s="68"/>
      <c r="C556" s="62"/>
      <c r="D556" s="62">
        <f>IF(C556="Simples",Gráficos!B$22,IF(C556="Médio",Gráficos!B$23,IF(C556="Complexo",Gráficos!B$24,0)))</f>
        <v>0</v>
      </c>
      <c r="E556" s="62"/>
      <c r="F556" s="62">
        <f>IF(E556="Simples",Gráficos!B$28,IF(E556="Médio",Gráficos!B$29,IF(E556="Complexo",Gráficos!B$30,0)))</f>
        <v>0</v>
      </c>
      <c r="G556" s="62">
        <f t="shared" si="1"/>
        <v>0</v>
      </c>
      <c r="H556" s="63">
        <f>COUNTIF(Acompanhamento!$E$5:$E$2030,A556)</f>
        <v>0</v>
      </c>
    </row>
    <row r="557" spans="1:8" ht="15.75" customHeight="1">
      <c r="A557" s="68"/>
      <c r="B557" s="68"/>
      <c r="C557" s="62"/>
      <c r="D557" s="62">
        <f>IF(C557="Simples",Gráficos!B$22,IF(C557="Médio",Gráficos!B$23,IF(C557="Complexo",Gráficos!B$24,0)))</f>
        <v>0</v>
      </c>
      <c r="E557" s="62"/>
      <c r="F557" s="62">
        <f>IF(E557="Simples",Gráficos!B$28,IF(E557="Médio",Gráficos!B$29,IF(E557="Complexo",Gráficos!B$30,0)))</f>
        <v>0</v>
      </c>
      <c r="G557" s="62">
        <f t="shared" si="1"/>
        <v>0</v>
      </c>
      <c r="H557" s="63">
        <f>COUNTIF(Acompanhamento!$E$5:$E$2030,A557)</f>
        <v>0</v>
      </c>
    </row>
    <row r="558" spans="1:8" ht="15.75" customHeight="1">
      <c r="A558" s="68"/>
      <c r="B558" s="68"/>
      <c r="C558" s="62"/>
      <c r="D558" s="62">
        <f>IF(C558="Simples",Gráficos!B$22,IF(C558="Médio",Gráficos!B$23,IF(C558="Complexo",Gráficos!B$24,0)))</f>
        <v>0</v>
      </c>
      <c r="E558" s="62"/>
      <c r="F558" s="62">
        <f>IF(E558="Simples",Gráficos!B$28,IF(E558="Médio",Gráficos!B$29,IF(E558="Complexo",Gráficos!B$30,0)))</f>
        <v>0</v>
      </c>
      <c r="G558" s="62">
        <f t="shared" si="1"/>
        <v>0</v>
      </c>
      <c r="H558" s="63">
        <f>COUNTIF(Acompanhamento!$E$5:$E$2030,A558)</f>
        <v>0</v>
      </c>
    </row>
    <row r="559" spans="1:8" ht="15.75" customHeight="1">
      <c r="A559" s="68"/>
      <c r="B559" s="68"/>
      <c r="C559" s="62"/>
      <c r="D559" s="62">
        <f>IF(C559="Simples",Gráficos!B$22,IF(C559="Médio",Gráficos!B$23,IF(C559="Complexo",Gráficos!B$24,0)))</f>
        <v>0</v>
      </c>
      <c r="E559" s="62"/>
      <c r="F559" s="62">
        <f>IF(E559="Simples",Gráficos!B$28,IF(E559="Médio",Gráficos!B$29,IF(E559="Complexo",Gráficos!B$30,0)))</f>
        <v>0</v>
      </c>
      <c r="G559" s="62">
        <f t="shared" si="1"/>
        <v>0</v>
      </c>
      <c r="H559" s="63">
        <f>COUNTIF(Acompanhamento!$E$5:$E$2030,A559)</f>
        <v>0</v>
      </c>
    </row>
    <row r="560" spans="1:8" ht="15.75" customHeight="1">
      <c r="A560" s="68"/>
      <c r="B560" s="68"/>
      <c r="C560" s="62"/>
      <c r="D560" s="62">
        <f>IF(C560="Simples",Gráficos!B$22,IF(C560="Médio",Gráficos!B$23,IF(C560="Complexo",Gráficos!B$24,0)))</f>
        <v>0</v>
      </c>
      <c r="E560" s="62"/>
      <c r="F560" s="62">
        <f>IF(E560="Simples",Gráficos!B$28,IF(E560="Médio",Gráficos!B$29,IF(E560="Complexo",Gráficos!B$30,0)))</f>
        <v>0</v>
      </c>
      <c r="G560" s="62">
        <f t="shared" si="1"/>
        <v>0</v>
      </c>
      <c r="H560" s="63">
        <f>COUNTIF(Acompanhamento!$E$5:$E$2030,A560)</f>
        <v>0</v>
      </c>
    </row>
    <row r="561" spans="1:8" ht="15.75" customHeight="1">
      <c r="A561" s="68"/>
      <c r="B561" s="68"/>
      <c r="C561" s="62"/>
      <c r="D561" s="62">
        <f>IF(C561="Simples",Gráficos!B$22,IF(C561="Médio",Gráficos!B$23,IF(C561="Complexo",Gráficos!B$24,0)))</f>
        <v>0</v>
      </c>
      <c r="E561" s="62"/>
      <c r="F561" s="62">
        <f>IF(E561="Simples",Gráficos!B$28,IF(E561="Médio",Gráficos!B$29,IF(E561="Complexo",Gráficos!B$30,0)))</f>
        <v>0</v>
      </c>
      <c r="G561" s="62">
        <f t="shared" si="1"/>
        <v>0</v>
      </c>
      <c r="H561" s="63">
        <f>COUNTIF(Acompanhamento!$E$5:$E$2030,A561)</f>
        <v>0</v>
      </c>
    </row>
    <row r="562" spans="1:8" ht="15.75" customHeight="1">
      <c r="A562" s="68"/>
      <c r="B562" s="68"/>
      <c r="C562" s="62"/>
      <c r="D562" s="62">
        <f>IF(C562="Simples",Gráficos!B$22,IF(C562="Médio",Gráficos!B$23,IF(C562="Complexo",Gráficos!B$24,0)))</f>
        <v>0</v>
      </c>
      <c r="E562" s="62"/>
      <c r="F562" s="62">
        <f>IF(E562="Simples",Gráficos!B$28,IF(E562="Médio",Gráficos!B$29,IF(E562="Complexo",Gráficos!B$30,0)))</f>
        <v>0</v>
      </c>
      <c r="G562" s="62">
        <f t="shared" si="1"/>
        <v>0</v>
      </c>
      <c r="H562" s="63">
        <f>COUNTIF(Acompanhamento!$E$5:$E$2030,A562)</f>
        <v>0</v>
      </c>
    </row>
    <row r="563" spans="1:8" ht="15.75" customHeight="1">
      <c r="A563" s="68"/>
      <c r="B563" s="68"/>
      <c r="C563" s="62"/>
      <c r="D563" s="62">
        <f>IF(C563="Simples",Gráficos!B$22,IF(C563="Médio",Gráficos!B$23,IF(C563="Complexo",Gráficos!B$24,0)))</f>
        <v>0</v>
      </c>
      <c r="E563" s="62"/>
      <c r="F563" s="62">
        <f>IF(E563="Simples",Gráficos!B$28,IF(E563="Médio",Gráficos!B$29,IF(E563="Complexo",Gráficos!B$30,0)))</f>
        <v>0</v>
      </c>
      <c r="G563" s="62">
        <f t="shared" si="1"/>
        <v>0</v>
      </c>
      <c r="H563" s="63">
        <f>COUNTIF(Acompanhamento!$E$5:$E$2030,A563)</f>
        <v>0</v>
      </c>
    </row>
    <row r="564" spans="1:8" ht="15.75" customHeight="1">
      <c r="A564" s="68"/>
      <c r="B564" s="68"/>
      <c r="C564" s="62"/>
      <c r="D564" s="62">
        <f>IF(C564="Simples",Gráficos!B$22,IF(C564="Médio",Gráficos!B$23,IF(C564="Complexo",Gráficos!B$24,0)))</f>
        <v>0</v>
      </c>
      <c r="E564" s="62"/>
      <c r="F564" s="62">
        <f>IF(E564="Simples",Gráficos!B$28,IF(E564="Médio",Gráficos!B$29,IF(E564="Complexo",Gráficos!B$30,0)))</f>
        <v>0</v>
      </c>
      <c r="G564" s="62">
        <f t="shared" si="1"/>
        <v>0</v>
      </c>
      <c r="H564" s="63">
        <f>COUNTIF(Acompanhamento!$E$5:$E$2030,A564)</f>
        <v>0</v>
      </c>
    </row>
    <row r="565" spans="1:8" ht="15.75" customHeight="1">
      <c r="A565" s="68"/>
      <c r="B565" s="68"/>
      <c r="C565" s="62"/>
      <c r="D565" s="62">
        <f>IF(C565="Simples",Gráficos!B$22,IF(C565="Médio",Gráficos!B$23,IF(C565="Complexo",Gráficos!B$24,0)))</f>
        <v>0</v>
      </c>
      <c r="E565" s="62"/>
      <c r="F565" s="62">
        <f>IF(E565="Simples",Gráficos!B$28,IF(E565="Médio",Gráficos!B$29,IF(E565="Complexo",Gráficos!B$30,0)))</f>
        <v>0</v>
      </c>
      <c r="G565" s="62">
        <f t="shared" si="1"/>
        <v>0</v>
      </c>
      <c r="H565" s="63">
        <f>COUNTIF(Acompanhamento!$E$5:$E$2030,A565)</f>
        <v>0</v>
      </c>
    </row>
    <row r="566" spans="1:8" ht="15.75" customHeight="1">
      <c r="A566" s="68"/>
      <c r="B566" s="68"/>
      <c r="C566" s="62"/>
      <c r="D566" s="62">
        <f>IF(C566="Simples",Gráficos!B$22,IF(C566="Médio",Gráficos!B$23,IF(C566="Complexo",Gráficos!B$24,0)))</f>
        <v>0</v>
      </c>
      <c r="E566" s="62"/>
      <c r="F566" s="62">
        <f>IF(E566="Simples",Gráficos!B$28,IF(E566="Médio",Gráficos!B$29,IF(E566="Complexo",Gráficos!B$30,0)))</f>
        <v>0</v>
      </c>
      <c r="G566" s="62">
        <f t="shared" si="1"/>
        <v>0</v>
      </c>
      <c r="H566" s="63">
        <f>COUNTIF(Acompanhamento!$E$5:$E$2030,A566)</f>
        <v>0</v>
      </c>
    </row>
    <row r="567" spans="1:8" ht="15.75" customHeight="1">
      <c r="A567" s="68"/>
      <c r="B567" s="68"/>
      <c r="C567" s="62"/>
      <c r="D567" s="62">
        <f>IF(C567="Simples",Gráficos!B$22,IF(C567="Médio",Gráficos!B$23,IF(C567="Complexo",Gráficos!B$24,0)))</f>
        <v>0</v>
      </c>
      <c r="E567" s="62"/>
      <c r="F567" s="62">
        <f>IF(E567="Simples",Gráficos!B$28,IF(E567="Médio",Gráficos!B$29,IF(E567="Complexo",Gráficos!B$30,0)))</f>
        <v>0</v>
      </c>
      <c r="G567" s="62">
        <f t="shared" si="1"/>
        <v>0</v>
      </c>
      <c r="H567" s="63">
        <f>COUNTIF(Acompanhamento!$E$5:$E$2030,A567)</f>
        <v>0</v>
      </c>
    </row>
    <row r="568" spans="1:8" ht="15.75" customHeight="1">
      <c r="A568" s="68"/>
      <c r="B568" s="68"/>
      <c r="C568" s="62"/>
      <c r="D568" s="62">
        <f>IF(C568="Simples",Gráficos!B$22,IF(C568="Médio",Gráficos!B$23,IF(C568="Complexo",Gráficos!B$24,0)))</f>
        <v>0</v>
      </c>
      <c r="E568" s="62"/>
      <c r="F568" s="62">
        <f>IF(E568="Simples",Gráficos!B$28,IF(E568="Médio",Gráficos!B$29,IF(E568="Complexo",Gráficos!B$30,0)))</f>
        <v>0</v>
      </c>
      <c r="G568" s="62">
        <f t="shared" si="1"/>
        <v>0</v>
      </c>
      <c r="H568" s="63">
        <f>COUNTIF(Acompanhamento!$E$5:$E$2030,A568)</f>
        <v>0</v>
      </c>
    </row>
    <row r="569" spans="1:8" ht="15.75" customHeight="1">
      <c r="A569" s="68"/>
      <c r="B569" s="68"/>
      <c r="C569" s="62"/>
      <c r="D569" s="62">
        <f>IF(C569="Simples",Gráficos!B$22,IF(C569="Médio",Gráficos!B$23,IF(C569="Complexo",Gráficos!B$24,0)))</f>
        <v>0</v>
      </c>
      <c r="E569" s="62"/>
      <c r="F569" s="62">
        <f>IF(E569="Simples",Gráficos!B$28,IF(E569="Médio",Gráficos!B$29,IF(E569="Complexo",Gráficos!B$30,0)))</f>
        <v>0</v>
      </c>
      <c r="G569" s="62">
        <f t="shared" si="1"/>
        <v>0</v>
      </c>
      <c r="H569" s="63">
        <f>COUNTIF(Acompanhamento!$E$5:$E$2030,A569)</f>
        <v>0</v>
      </c>
    </row>
    <row r="570" spans="1:8" ht="15.75" customHeight="1">
      <c r="A570" s="68"/>
      <c r="B570" s="68"/>
      <c r="C570" s="62"/>
      <c r="D570" s="62">
        <f>IF(C570="Simples",Gráficos!B$22,IF(C570="Médio",Gráficos!B$23,IF(C570="Complexo",Gráficos!B$24,0)))</f>
        <v>0</v>
      </c>
      <c r="E570" s="62"/>
      <c r="F570" s="62">
        <f>IF(E570="Simples",Gráficos!B$28,IF(E570="Médio",Gráficos!B$29,IF(E570="Complexo",Gráficos!B$30,0)))</f>
        <v>0</v>
      </c>
      <c r="G570" s="62">
        <f t="shared" si="1"/>
        <v>0</v>
      </c>
      <c r="H570" s="63">
        <f>COUNTIF(Acompanhamento!$E$5:$E$2030,A570)</f>
        <v>0</v>
      </c>
    </row>
    <row r="571" spans="1:8" ht="15.75" customHeight="1">
      <c r="A571" s="68"/>
      <c r="B571" s="68"/>
      <c r="C571" s="62"/>
      <c r="D571" s="62">
        <f>IF(C571="Simples",Gráficos!B$22,IF(C571="Médio",Gráficos!B$23,IF(C571="Complexo",Gráficos!B$24,0)))</f>
        <v>0</v>
      </c>
      <c r="E571" s="62"/>
      <c r="F571" s="62">
        <f>IF(E571="Simples",Gráficos!B$28,IF(E571="Médio",Gráficos!B$29,IF(E571="Complexo",Gráficos!B$30,0)))</f>
        <v>0</v>
      </c>
      <c r="G571" s="62">
        <f t="shared" si="1"/>
        <v>0</v>
      </c>
      <c r="H571" s="63">
        <f>COUNTIF(Acompanhamento!$E$5:$E$2030,A571)</f>
        <v>0</v>
      </c>
    </row>
    <row r="572" spans="1:8" ht="15.75" customHeight="1">
      <c r="A572" s="68"/>
      <c r="B572" s="68"/>
      <c r="C572" s="62"/>
      <c r="D572" s="62">
        <f>IF(C572="Simples",Gráficos!B$22,IF(C572="Médio",Gráficos!B$23,IF(C572="Complexo",Gráficos!B$24,0)))</f>
        <v>0</v>
      </c>
      <c r="E572" s="62"/>
      <c r="F572" s="62">
        <f>IF(E572="Simples",Gráficos!B$28,IF(E572="Médio",Gráficos!B$29,IF(E572="Complexo",Gráficos!B$30,0)))</f>
        <v>0</v>
      </c>
      <c r="G572" s="62">
        <f t="shared" si="1"/>
        <v>0</v>
      </c>
      <c r="H572" s="63">
        <f>COUNTIF(Acompanhamento!$E$5:$E$2030,A572)</f>
        <v>0</v>
      </c>
    </row>
    <row r="573" spans="1:8" ht="15.75" customHeight="1">
      <c r="A573" s="68"/>
      <c r="B573" s="68"/>
      <c r="C573" s="62"/>
      <c r="D573" s="62">
        <f>IF(C573="Simples",Gráficos!B$22,IF(C573="Médio",Gráficos!B$23,IF(C573="Complexo",Gráficos!B$24,0)))</f>
        <v>0</v>
      </c>
      <c r="E573" s="62"/>
      <c r="F573" s="62">
        <f>IF(E573="Simples",Gráficos!B$28,IF(E573="Médio",Gráficos!B$29,IF(E573="Complexo",Gráficos!B$30,0)))</f>
        <v>0</v>
      </c>
      <c r="G573" s="62">
        <f t="shared" si="1"/>
        <v>0</v>
      </c>
      <c r="H573" s="63">
        <f>COUNTIF(Acompanhamento!$E$5:$E$2030,A573)</f>
        <v>0</v>
      </c>
    </row>
    <row r="574" spans="1:8" ht="15.75" customHeight="1">
      <c r="A574" s="68"/>
      <c r="B574" s="68"/>
      <c r="C574" s="62"/>
      <c r="D574" s="62">
        <f>IF(C574="Simples",Gráficos!B$22,IF(C574="Médio",Gráficos!B$23,IF(C574="Complexo",Gráficos!B$24,0)))</f>
        <v>0</v>
      </c>
      <c r="E574" s="62"/>
      <c r="F574" s="62">
        <f>IF(E574="Simples",Gráficos!B$28,IF(E574="Médio",Gráficos!B$29,IF(E574="Complexo",Gráficos!B$30,0)))</f>
        <v>0</v>
      </c>
      <c r="G574" s="62">
        <f t="shared" si="1"/>
        <v>0</v>
      </c>
      <c r="H574" s="63">
        <f>COUNTIF(Acompanhamento!$E$5:$E$2030,A574)</f>
        <v>0</v>
      </c>
    </row>
    <row r="575" spans="1:8" ht="15.75" customHeight="1">
      <c r="A575" s="68"/>
      <c r="B575" s="68"/>
      <c r="C575" s="62"/>
      <c r="D575" s="62">
        <f>IF(C575="Simples",Gráficos!B$22,IF(C575="Médio",Gráficos!B$23,IF(C575="Complexo",Gráficos!B$24,0)))</f>
        <v>0</v>
      </c>
      <c r="E575" s="62"/>
      <c r="F575" s="62">
        <f>IF(E575="Simples",Gráficos!B$28,IF(E575="Médio",Gráficos!B$29,IF(E575="Complexo",Gráficos!B$30,0)))</f>
        <v>0</v>
      </c>
      <c r="G575" s="62">
        <f t="shared" si="1"/>
        <v>0</v>
      </c>
      <c r="H575" s="63">
        <f>COUNTIF(Acompanhamento!$E$5:$E$2030,A575)</f>
        <v>0</v>
      </c>
    </row>
    <row r="576" spans="1:8" ht="15.75" customHeight="1">
      <c r="A576" s="68"/>
      <c r="B576" s="68"/>
      <c r="C576" s="62"/>
      <c r="D576" s="62">
        <f>IF(C576="Simples",Gráficos!B$22,IF(C576="Médio",Gráficos!B$23,IF(C576="Complexo",Gráficos!B$24,0)))</f>
        <v>0</v>
      </c>
      <c r="E576" s="62"/>
      <c r="F576" s="62">
        <f>IF(E576="Simples",Gráficos!B$28,IF(E576="Médio",Gráficos!B$29,IF(E576="Complexo",Gráficos!B$30,0)))</f>
        <v>0</v>
      </c>
      <c r="G576" s="62">
        <f t="shared" si="1"/>
        <v>0</v>
      </c>
      <c r="H576" s="63">
        <f>COUNTIF(Acompanhamento!$E$5:$E$2030,A576)</f>
        <v>0</v>
      </c>
    </row>
    <row r="577" spans="1:8" ht="15.75" customHeight="1">
      <c r="A577" s="68"/>
      <c r="B577" s="68"/>
      <c r="C577" s="62"/>
      <c r="D577" s="62">
        <f>IF(C577="Simples",Gráficos!B$22,IF(C577="Médio",Gráficos!B$23,IF(C577="Complexo",Gráficos!B$24,0)))</f>
        <v>0</v>
      </c>
      <c r="E577" s="62"/>
      <c r="F577" s="62">
        <f>IF(E577="Simples",Gráficos!B$28,IF(E577="Médio",Gráficos!B$29,IF(E577="Complexo",Gráficos!B$30,0)))</f>
        <v>0</v>
      </c>
      <c r="G577" s="62">
        <f t="shared" si="1"/>
        <v>0</v>
      </c>
      <c r="H577" s="63">
        <f>COUNTIF(Acompanhamento!$E$5:$E$2030,A577)</f>
        <v>0</v>
      </c>
    </row>
    <row r="578" spans="1:8" ht="15.75" customHeight="1">
      <c r="A578" s="68"/>
      <c r="B578" s="68"/>
      <c r="C578" s="62"/>
      <c r="D578" s="62">
        <f>IF(C578="Simples",Gráficos!B$22,IF(C578="Médio",Gráficos!B$23,IF(C578="Complexo",Gráficos!B$24,0)))</f>
        <v>0</v>
      </c>
      <c r="E578" s="62"/>
      <c r="F578" s="62">
        <f>IF(E578="Simples",Gráficos!B$28,IF(E578="Médio",Gráficos!B$29,IF(E578="Complexo",Gráficos!B$30,0)))</f>
        <v>0</v>
      </c>
      <c r="G578" s="62">
        <f t="shared" si="1"/>
        <v>0</v>
      </c>
      <c r="H578" s="63">
        <f>COUNTIF(Acompanhamento!$E$5:$E$2030,A578)</f>
        <v>0</v>
      </c>
    </row>
    <row r="579" spans="1:8" ht="15.75" customHeight="1">
      <c r="A579" s="68"/>
      <c r="B579" s="68"/>
      <c r="C579" s="62"/>
      <c r="D579" s="62">
        <f>IF(C579="Simples",Gráficos!B$22,IF(C579="Médio",Gráficos!B$23,IF(C579="Complexo",Gráficos!B$24,0)))</f>
        <v>0</v>
      </c>
      <c r="E579" s="62"/>
      <c r="F579" s="62">
        <f>IF(E579="Simples",Gráficos!B$28,IF(E579="Médio",Gráficos!B$29,IF(E579="Complexo",Gráficos!B$30,0)))</f>
        <v>0</v>
      </c>
      <c r="G579" s="62">
        <f t="shared" si="1"/>
        <v>0</v>
      </c>
      <c r="H579" s="63">
        <f>COUNTIF(Acompanhamento!$E$5:$E$2030,A579)</f>
        <v>0</v>
      </c>
    </row>
    <row r="580" spans="1:8" ht="15.75" customHeight="1">
      <c r="A580" s="68"/>
      <c r="B580" s="68"/>
      <c r="C580" s="62"/>
      <c r="D580" s="62">
        <f>IF(C580="Simples",Gráficos!B$22,IF(C580="Médio",Gráficos!B$23,IF(C580="Complexo",Gráficos!B$24,0)))</f>
        <v>0</v>
      </c>
      <c r="E580" s="62"/>
      <c r="F580" s="62">
        <f>IF(E580="Simples",Gráficos!B$28,IF(E580="Médio",Gráficos!B$29,IF(E580="Complexo",Gráficos!B$30,0)))</f>
        <v>0</v>
      </c>
      <c r="G580" s="62">
        <f t="shared" si="1"/>
        <v>0</v>
      </c>
      <c r="H580" s="63">
        <f>COUNTIF(Acompanhamento!$E$5:$E$2030,A580)</f>
        <v>0</v>
      </c>
    </row>
    <row r="581" spans="1:8" ht="15.75" customHeight="1">
      <c r="A581" s="68"/>
      <c r="B581" s="68"/>
      <c r="C581" s="62"/>
      <c r="D581" s="62">
        <f>IF(C581="Simples",Gráficos!B$22,IF(C581="Médio",Gráficos!B$23,IF(C581="Complexo",Gráficos!B$24,0)))</f>
        <v>0</v>
      </c>
      <c r="E581" s="62"/>
      <c r="F581" s="62">
        <f>IF(E581="Simples",Gráficos!B$28,IF(E581="Médio",Gráficos!B$29,IF(E581="Complexo",Gráficos!B$30,0)))</f>
        <v>0</v>
      </c>
      <c r="G581" s="62">
        <f t="shared" si="1"/>
        <v>0</v>
      </c>
      <c r="H581" s="63">
        <f>COUNTIF(Acompanhamento!$E$5:$E$2030,A581)</f>
        <v>0</v>
      </c>
    </row>
    <row r="582" spans="1:8" ht="15.75" customHeight="1">
      <c r="A582" s="68"/>
      <c r="B582" s="68"/>
      <c r="C582" s="62"/>
      <c r="D582" s="62">
        <f>IF(C582="Simples",Gráficos!B$22,IF(C582="Médio",Gráficos!B$23,IF(C582="Complexo",Gráficos!B$24,0)))</f>
        <v>0</v>
      </c>
      <c r="E582" s="62"/>
      <c r="F582" s="62">
        <f>IF(E582="Simples",Gráficos!B$28,IF(E582="Médio",Gráficos!B$29,IF(E582="Complexo",Gráficos!B$30,0)))</f>
        <v>0</v>
      </c>
      <c r="G582" s="62">
        <f t="shared" si="1"/>
        <v>0</v>
      </c>
      <c r="H582" s="63">
        <f>COUNTIF(Acompanhamento!$E$5:$E$2030,A582)</f>
        <v>0</v>
      </c>
    </row>
    <row r="583" spans="1:8" ht="15.75" customHeight="1">
      <c r="A583" s="68"/>
      <c r="B583" s="68"/>
      <c r="C583" s="62"/>
      <c r="D583" s="62">
        <f>IF(C583="Simples",Gráficos!B$22,IF(C583="Médio",Gráficos!B$23,IF(C583="Complexo",Gráficos!B$24,0)))</f>
        <v>0</v>
      </c>
      <c r="E583" s="62"/>
      <c r="F583" s="62">
        <f>IF(E583="Simples",Gráficos!B$28,IF(E583="Médio",Gráficos!B$29,IF(E583="Complexo",Gráficos!B$30,0)))</f>
        <v>0</v>
      </c>
      <c r="G583" s="62">
        <f t="shared" si="1"/>
        <v>0</v>
      </c>
      <c r="H583" s="63">
        <f>COUNTIF(Acompanhamento!$E$5:$E$2030,A583)</f>
        <v>0</v>
      </c>
    </row>
    <row r="584" spans="1:8" ht="15.75" customHeight="1">
      <c r="A584" s="68"/>
      <c r="B584" s="68"/>
      <c r="C584" s="62"/>
      <c r="D584" s="62">
        <f>IF(C584="Simples",Gráficos!B$22,IF(C584="Médio",Gráficos!B$23,IF(C584="Complexo",Gráficos!B$24,0)))</f>
        <v>0</v>
      </c>
      <c r="E584" s="62"/>
      <c r="F584" s="62">
        <f>IF(E584="Simples",Gráficos!B$28,IF(E584="Médio",Gráficos!B$29,IF(E584="Complexo",Gráficos!B$30,0)))</f>
        <v>0</v>
      </c>
      <c r="G584" s="62">
        <f t="shared" si="1"/>
        <v>0</v>
      </c>
      <c r="H584" s="63">
        <f>COUNTIF(Acompanhamento!$E$5:$E$2030,A584)</f>
        <v>0</v>
      </c>
    </row>
    <row r="585" spans="1:8" ht="15.75" customHeight="1">
      <c r="A585" s="68"/>
      <c r="B585" s="68"/>
      <c r="C585" s="62"/>
      <c r="D585" s="62">
        <f>IF(C585="Simples",Gráficos!B$22,IF(C585="Médio",Gráficos!B$23,IF(C585="Complexo",Gráficos!B$24,0)))</f>
        <v>0</v>
      </c>
      <c r="E585" s="62"/>
      <c r="F585" s="62">
        <f>IF(E585="Simples",Gráficos!B$28,IF(E585="Médio",Gráficos!B$29,IF(E585="Complexo",Gráficos!B$30,0)))</f>
        <v>0</v>
      </c>
      <c r="G585" s="62">
        <f t="shared" si="1"/>
        <v>0</v>
      </c>
      <c r="H585" s="63">
        <f>COUNTIF(Acompanhamento!$E$5:$E$2030,A585)</f>
        <v>0</v>
      </c>
    </row>
    <row r="586" spans="1:8" ht="15.75" customHeight="1">
      <c r="A586" s="68"/>
      <c r="B586" s="68"/>
      <c r="C586" s="62"/>
      <c r="D586" s="62">
        <f>IF(C586="Simples",Gráficos!B$22,IF(C586="Médio",Gráficos!B$23,IF(C586="Complexo",Gráficos!B$24,0)))</f>
        <v>0</v>
      </c>
      <c r="E586" s="62"/>
      <c r="F586" s="62">
        <f>IF(E586="Simples",Gráficos!B$28,IF(E586="Médio",Gráficos!B$29,IF(E586="Complexo",Gráficos!B$30,0)))</f>
        <v>0</v>
      </c>
      <c r="G586" s="62">
        <f t="shared" si="1"/>
        <v>0</v>
      </c>
      <c r="H586" s="63">
        <f>COUNTIF(Acompanhamento!$E$5:$E$2030,A586)</f>
        <v>0</v>
      </c>
    </row>
    <row r="587" spans="1:8" ht="15.75" customHeight="1">
      <c r="A587" s="68"/>
      <c r="B587" s="68"/>
      <c r="C587" s="62"/>
      <c r="D587" s="62">
        <f>IF(C587="Simples",Gráficos!B$22,IF(C587="Médio",Gráficos!B$23,IF(C587="Complexo",Gráficos!B$24,0)))</f>
        <v>0</v>
      </c>
      <c r="E587" s="62"/>
      <c r="F587" s="62">
        <f>IF(E587="Simples",Gráficos!B$28,IF(E587="Médio",Gráficos!B$29,IF(E587="Complexo",Gráficos!B$30,0)))</f>
        <v>0</v>
      </c>
      <c r="G587" s="62">
        <f t="shared" si="1"/>
        <v>0</v>
      </c>
      <c r="H587" s="63">
        <f>COUNTIF(Acompanhamento!$E$5:$E$2030,A587)</f>
        <v>0</v>
      </c>
    </row>
    <row r="588" spans="1:8" ht="15.75" customHeight="1">
      <c r="A588" s="68"/>
      <c r="B588" s="68"/>
      <c r="C588" s="62"/>
      <c r="D588" s="62">
        <f>IF(C588="Simples",Gráficos!B$22,IF(C588="Médio",Gráficos!B$23,IF(C588="Complexo",Gráficos!B$24,0)))</f>
        <v>0</v>
      </c>
      <c r="E588" s="62"/>
      <c r="F588" s="62">
        <f>IF(E588="Simples",Gráficos!B$28,IF(E588="Médio",Gráficos!B$29,IF(E588="Complexo",Gráficos!B$30,0)))</f>
        <v>0</v>
      </c>
      <c r="G588" s="62">
        <f t="shared" si="1"/>
        <v>0</v>
      </c>
      <c r="H588" s="63">
        <f>COUNTIF(Acompanhamento!$E$5:$E$2030,A588)</f>
        <v>0</v>
      </c>
    </row>
    <row r="589" spans="1:8" ht="15.75" customHeight="1">
      <c r="A589" s="68"/>
      <c r="B589" s="68"/>
      <c r="C589" s="62"/>
      <c r="D589" s="62">
        <f>IF(C589="Simples",Gráficos!B$22,IF(C589="Médio",Gráficos!B$23,IF(C589="Complexo",Gráficos!B$24,0)))</f>
        <v>0</v>
      </c>
      <c r="E589" s="62"/>
      <c r="F589" s="62">
        <f>IF(E589="Simples",Gráficos!B$28,IF(E589="Médio",Gráficos!B$29,IF(E589="Complexo",Gráficos!B$30,0)))</f>
        <v>0</v>
      </c>
      <c r="G589" s="62">
        <f t="shared" si="1"/>
        <v>0</v>
      </c>
      <c r="H589" s="63">
        <f>COUNTIF(Acompanhamento!$E$5:$E$2030,A589)</f>
        <v>0</v>
      </c>
    </row>
    <row r="590" spans="1:8" ht="15.75" customHeight="1">
      <c r="A590" s="68"/>
      <c r="B590" s="68"/>
      <c r="C590" s="62"/>
      <c r="D590" s="62">
        <f>IF(C590="Simples",Gráficos!B$22,IF(C590="Médio",Gráficos!B$23,IF(C590="Complexo",Gráficos!B$24,0)))</f>
        <v>0</v>
      </c>
      <c r="E590" s="62"/>
      <c r="F590" s="62">
        <f>IF(E590="Simples",Gráficos!B$28,IF(E590="Médio",Gráficos!B$29,IF(E590="Complexo",Gráficos!B$30,0)))</f>
        <v>0</v>
      </c>
      <c r="G590" s="62">
        <f t="shared" si="1"/>
        <v>0</v>
      </c>
      <c r="H590" s="63">
        <f>COUNTIF(Acompanhamento!$E$5:$E$2030,A590)</f>
        <v>0</v>
      </c>
    </row>
    <row r="591" spans="1:8" ht="15.75" customHeight="1">
      <c r="A591" s="68"/>
      <c r="B591" s="68"/>
      <c r="C591" s="62"/>
      <c r="D591" s="62">
        <f>IF(C591="Simples",Gráficos!B$22,IF(C591="Médio",Gráficos!B$23,IF(C591="Complexo",Gráficos!B$24,0)))</f>
        <v>0</v>
      </c>
      <c r="E591" s="62"/>
      <c r="F591" s="62">
        <f>IF(E591="Simples",Gráficos!B$28,IF(E591="Médio",Gráficos!B$29,IF(E591="Complexo",Gráficos!B$30,0)))</f>
        <v>0</v>
      </c>
      <c r="G591" s="62">
        <f t="shared" si="1"/>
        <v>0</v>
      </c>
      <c r="H591" s="63">
        <f>COUNTIF(Acompanhamento!$E$5:$E$2030,A591)</f>
        <v>0</v>
      </c>
    </row>
    <row r="592" spans="1:8" ht="15.75" customHeight="1">
      <c r="A592" s="68"/>
      <c r="B592" s="68"/>
      <c r="C592" s="62"/>
      <c r="D592" s="62">
        <f>IF(C592="Simples",Gráficos!B$22,IF(C592="Médio",Gráficos!B$23,IF(C592="Complexo",Gráficos!B$24,0)))</f>
        <v>0</v>
      </c>
      <c r="E592" s="62"/>
      <c r="F592" s="62">
        <f>IF(E592="Simples",Gráficos!B$28,IF(E592="Médio",Gráficos!B$29,IF(E592="Complexo",Gráficos!B$30,0)))</f>
        <v>0</v>
      </c>
      <c r="G592" s="62">
        <f t="shared" si="1"/>
        <v>0</v>
      </c>
      <c r="H592" s="63">
        <f>COUNTIF(Acompanhamento!$E$5:$E$2030,A592)</f>
        <v>0</v>
      </c>
    </row>
    <row r="593" spans="1:8" ht="15.75" customHeight="1">
      <c r="A593" s="68"/>
      <c r="B593" s="68"/>
      <c r="C593" s="62"/>
      <c r="D593" s="62">
        <f>IF(C593="Simples",Gráficos!B$22,IF(C593="Médio",Gráficos!B$23,IF(C593="Complexo",Gráficos!B$24,0)))</f>
        <v>0</v>
      </c>
      <c r="E593" s="62"/>
      <c r="F593" s="62">
        <f>IF(E593="Simples",Gráficos!B$28,IF(E593="Médio",Gráficos!B$29,IF(E593="Complexo",Gráficos!B$30,0)))</f>
        <v>0</v>
      </c>
      <c r="G593" s="62">
        <f t="shared" si="1"/>
        <v>0</v>
      </c>
      <c r="H593" s="63">
        <f>COUNTIF(Acompanhamento!$E$5:$E$2030,A593)</f>
        <v>0</v>
      </c>
    </row>
    <row r="594" spans="1:8" ht="15.75" customHeight="1">
      <c r="A594" s="68"/>
      <c r="B594" s="68"/>
      <c r="C594" s="62"/>
      <c r="D594" s="62">
        <f>IF(C594="Simples",Gráficos!B$22,IF(C594="Médio",Gráficos!B$23,IF(C594="Complexo",Gráficos!B$24,0)))</f>
        <v>0</v>
      </c>
      <c r="E594" s="62"/>
      <c r="F594" s="62">
        <f>IF(E594="Simples",Gráficos!B$28,IF(E594="Médio",Gráficos!B$29,IF(E594="Complexo",Gráficos!B$30,0)))</f>
        <v>0</v>
      </c>
      <c r="G594" s="62">
        <f t="shared" si="1"/>
        <v>0</v>
      </c>
      <c r="H594" s="63">
        <f>COUNTIF(Acompanhamento!$E$5:$E$2030,A594)</f>
        <v>0</v>
      </c>
    </row>
    <row r="595" spans="1:8" ht="15.75" customHeight="1">
      <c r="A595" s="68"/>
      <c r="B595" s="68"/>
      <c r="C595" s="62"/>
      <c r="D595" s="62">
        <f>IF(C595="Simples",Gráficos!B$22,IF(C595="Médio",Gráficos!B$23,IF(C595="Complexo",Gráficos!B$24,0)))</f>
        <v>0</v>
      </c>
      <c r="E595" s="62"/>
      <c r="F595" s="62">
        <f>IF(E595="Simples",Gráficos!B$28,IF(E595="Médio",Gráficos!B$29,IF(E595="Complexo",Gráficos!B$30,0)))</f>
        <v>0</v>
      </c>
      <c r="G595" s="62">
        <f t="shared" si="1"/>
        <v>0</v>
      </c>
      <c r="H595" s="63">
        <f>COUNTIF(Acompanhamento!$E$5:$E$2030,A595)</f>
        <v>0</v>
      </c>
    </row>
    <row r="596" spans="1:8" ht="15.75" customHeight="1">
      <c r="A596" s="68"/>
      <c r="B596" s="68"/>
      <c r="C596" s="62"/>
      <c r="D596" s="62">
        <f>IF(C596="Simples",Gráficos!B$22,IF(C596="Médio",Gráficos!B$23,IF(C596="Complexo",Gráficos!B$24,0)))</f>
        <v>0</v>
      </c>
      <c r="E596" s="62"/>
      <c r="F596" s="62">
        <f>IF(E596="Simples",Gráficos!B$28,IF(E596="Médio",Gráficos!B$29,IF(E596="Complexo",Gráficos!B$30,0)))</f>
        <v>0</v>
      </c>
      <c r="G596" s="62">
        <f t="shared" si="1"/>
        <v>0</v>
      </c>
      <c r="H596" s="63">
        <f>COUNTIF(Acompanhamento!$E$5:$E$2030,A596)</f>
        <v>0</v>
      </c>
    </row>
    <row r="597" spans="1:8" ht="15.75" customHeight="1">
      <c r="A597" s="68"/>
      <c r="B597" s="68"/>
      <c r="C597" s="62"/>
      <c r="D597" s="62">
        <f>IF(C597="Simples",Gráficos!B$22,IF(C597="Médio",Gráficos!B$23,IF(C597="Complexo",Gráficos!B$24,0)))</f>
        <v>0</v>
      </c>
      <c r="E597" s="62"/>
      <c r="F597" s="62">
        <f>IF(E597="Simples",Gráficos!B$28,IF(E597="Médio",Gráficos!B$29,IF(E597="Complexo",Gráficos!B$30,0)))</f>
        <v>0</v>
      </c>
      <c r="G597" s="62">
        <f t="shared" si="1"/>
        <v>0</v>
      </c>
      <c r="H597" s="63">
        <f>COUNTIF(Acompanhamento!$E$5:$E$2030,A597)</f>
        <v>0</v>
      </c>
    </row>
    <row r="598" spans="1:8" ht="15.75" customHeight="1">
      <c r="A598" s="68"/>
      <c r="B598" s="68"/>
      <c r="C598" s="62"/>
      <c r="D598" s="62">
        <f>IF(C598="Simples",Gráficos!B$22,IF(C598="Médio",Gráficos!B$23,IF(C598="Complexo",Gráficos!B$24,0)))</f>
        <v>0</v>
      </c>
      <c r="E598" s="62"/>
      <c r="F598" s="62">
        <f>IF(E598="Simples",Gráficos!B$28,IF(E598="Médio",Gráficos!B$29,IF(E598="Complexo",Gráficos!B$30,0)))</f>
        <v>0</v>
      </c>
      <c r="G598" s="62">
        <f t="shared" si="1"/>
        <v>0</v>
      </c>
      <c r="H598" s="63">
        <f>COUNTIF(Acompanhamento!$E$5:$E$2030,A598)</f>
        <v>0</v>
      </c>
    </row>
    <row r="599" spans="1:8" ht="15.75" customHeight="1">
      <c r="A599" s="68"/>
      <c r="B599" s="68"/>
      <c r="C599" s="62"/>
      <c r="D599" s="62">
        <f>IF(C599="Simples",Gráficos!B$22,IF(C599="Médio",Gráficos!B$23,IF(C599="Complexo",Gráficos!B$24,0)))</f>
        <v>0</v>
      </c>
      <c r="E599" s="62"/>
      <c r="F599" s="62">
        <f>IF(E599="Simples",Gráficos!B$28,IF(E599="Médio",Gráficos!B$29,IF(E599="Complexo",Gráficos!B$30,0)))</f>
        <v>0</v>
      </c>
      <c r="G599" s="62">
        <f t="shared" si="1"/>
        <v>0</v>
      </c>
      <c r="H599" s="63">
        <f>COUNTIF(Acompanhamento!$E$5:$E$2030,A599)</f>
        <v>0</v>
      </c>
    </row>
    <row r="600" spans="1:8" ht="15.75" customHeight="1">
      <c r="A600" s="68"/>
      <c r="B600" s="68"/>
      <c r="C600" s="62"/>
      <c r="D600" s="62">
        <f>IF(C600="Simples",Gráficos!B$22,IF(C600="Médio",Gráficos!B$23,IF(C600="Complexo",Gráficos!B$24,0)))</f>
        <v>0</v>
      </c>
      <c r="E600" s="62"/>
      <c r="F600" s="62">
        <f>IF(E600="Simples",Gráficos!B$28,IF(E600="Médio",Gráficos!B$29,IF(E600="Complexo",Gráficos!B$30,0)))</f>
        <v>0</v>
      </c>
      <c r="G600" s="62">
        <f t="shared" si="1"/>
        <v>0</v>
      </c>
      <c r="H600" s="63">
        <f>COUNTIF(Acompanhamento!$E$5:$E$2030,A600)</f>
        <v>0</v>
      </c>
    </row>
    <row r="601" spans="1:8" ht="15.75" customHeight="1">
      <c r="A601" s="68"/>
      <c r="B601" s="68"/>
      <c r="C601" s="62"/>
      <c r="D601" s="62">
        <f>IF(C601="Simples",Gráficos!B$22,IF(C601="Médio",Gráficos!B$23,IF(C601="Complexo",Gráficos!B$24,0)))</f>
        <v>0</v>
      </c>
      <c r="E601" s="62"/>
      <c r="F601" s="62">
        <f>IF(E601="Simples",Gráficos!B$28,IF(E601="Médio",Gráficos!B$29,IF(E601="Complexo",Gráficos!B$30,0)))</f>
        <v>0</v>
      </c>
      <c r="G601" s="62">
        <f t="shared" si="1"/>
        <v>0</v>
      </c>
      <c r="H601" s="63">
        <f>COUNTIF(Acompanhamento!$E$5:$E$2030,A601)</f>
        <v>0</v>
      </c>
    </row>
    <row r="602" spans="1:8" ht="15.75" customHeight="1">
      <c r="A602" s="68"/>
      <c r="B602" s="68"/>
      <c r="C602" s="62"/>
      <c r="D602" s="62">
        <f>IF(C602="Simples",Gráficos!B$22,IF(C602="Médio",Gráficos!B$23,IF(C602="Complexo",Gráficos!B$24,0)))</f>
        <v>0</v>
      </c>
      <c r="E602" s="62"/>
      <c r="F602" s="62">
        <f>IF(E602="Simples",Gráficos!B$28,IF(E602="Médio",Gráficos!B$29,IF(E602="Complexo",Gráficos!B$30,0)))</f>
        <v>0</v>
      </c>
      <c r="G602" s="62">
        <f t="shared" si="1"/>
        <v>0</v>
      </c>
      <c r="H602" s="63">
        <f>COUNTIF(Acompanhamento!$E$5:$E$2030,A602)</f>
        <v>0</v>
      </c>
    </row>
    <row r="603" spans="1:8" ht="15.75" customHeight="1">
      <c r="A603" s="68"/>
      <c r="B603" s="68"/>
      <c r="C603" s="62"/>
      <c r="D603" s="62">
        <f>IF(C603="Simples",Gráficos!B$22,IF(C603="Médio",Gráficos!B$23,IF(C603="Complexo",Gráficos!B$24,0)))</f>
        <v>0</v>
      </c>
      <c r="E603" s="62"/>
      <c r="F603" s="62">
        <f>IF(E603="Simples",Gráficos!B$28,IF(E603="Médio",Gráficos!B$29,IF(E603="Complexo",Gráficos!B$30,0)))</f>
        <v>0</v>
      </c>
      <c r="G603" s="62">
        <f t="shared" si="1"/>
        <v>0</v>
      </c>
      <c r="H603" s="63">
        <f>COUNTIF(Acompanhamento!$E$5:$E$2030,A603)</f>
        <v>0</v>
      </c>
    </row>
    <row r="604" spans="1:8" ht="15.75" customHeight="1">
      <c r="A604" s="68"/>
      <c r="B604" s="68"/>
      <c r="C604" s="62"/>
      <c r="D604" s="62">
        <f>IF(C604="Simples",Gráficos!B$22,IF(C604="Médio",Gráficos!B$23,IF(C604="Complexo",Gráficos!B$24,0)))</f>
        <v>0</v>
      </c>
      <c r="E604" s="62"/>
      <c r="F604" s="62">
        <f>IF(E604="Simples",Gráficos!B$28,IF(E604="Médio",Gráficos!B$29,IF(E604="Complexo",Gráficos!B$30,0)))</f>
        <v>0</v>
      </c>
      <c r="G604" s="62">
        <f t="shared" si="1"/>
        <v>0</v>
      </c>
      <c r="H604" s="63">
        <f>COUNTIF(Acompanhamento!$E$5:$E$2030,A604)</f>
        <v>0</v>
      </c>
    </row>
    <row r="605" spans="1:8" ht="15.75" customHeight="1">
      <c r="A605" s="68"/>
      <c r="B605" s="68"/>
      <c r="C605" s="62"/>
      <c r="D605" s="62">
        <f>IF(C605="Simples",Gráficos!B$22,IF(C605="Médio",Gráficos!B$23,IF(C605="Complexo",Gráficos!B$24,0)))</f>
        <v>0</v>
      </c>
      <c r="E605" s="62"/>
      <c r="F605" s="62">
        <f>IF(E605="Simples",Gráficos!B$28,IF(E605="Médio",Gráficos!B$29,IF(E605="Complexo",Gráficos!B$30,0)))</f>
        <v>0</v>
      </c>
      <c r="G605" s="62">
        <f t="shared" si="1"/>
        <v>0</v>
      </c>
      <c r="H605" s="63">
        <f>COUNTIF(Acompanhamento!$E$5:$E$2030,A605)</f>
        <v>0</v>
      </c>
    </row>
    <row r="606" spans="1:8" ht="15.75" customHeight="1">
      <c r="A606" s="68"/>
      <c r="B606" s="68"/>
      <c r="C606" s="62"/>
      <c r="D606" s="62">
        <f>IF(C606="Simples",Gráficos!B$22,IF(C606="Médio",Gráficos!B$23,IF(C606="Complexo",Gráficos!B$24,0)))</f>
        <v>0</v>
      </c>
      <c r="E606" s="62"/>
      <c r="F606" s="62">
        <f>IF(E606="Simples",Gráficos!B$28,IF(E606="Médio",Gráficos!B$29,IF(E606="Complexo",Gráficos!B$30,0)))</f>
        <v>0</v>
      </c>
      <c r="G606" s="62">
        <f t="shared" si="1"/>
        <v>0</v>
      </c>
      <c r="H606" s="63">
        <f>COUNTIF(Acompanhamento!$E$5:$E$2030,A606)</f>
        <v>0</v>
      </c>
    </row>
    <row r="607" spans="1:8" ht="15.75" customHeight="1">
      <c r="A607" s="68"/>
      <c r="B607" s="68"/>
      <c r="C607" s="62"/>
      <c r="D607" s="62">
        <f>IF(C607="Simples",Gráficos!B$22,IF(C607="Médio",Gráficos!B$23,IF(C607="Complexo",Gráficos!B$24,0)))</f>
        <v>0</v>
      </c>
      <c r="E607" s="62"/>
      <c r="F607" s="62">
        <f>IF(E607="Simples",Gráficos!B$28,IF(E607="Médio",Gráficos!B$29,IF(E607="Complexo",Gráficos!B$30,0)))</f>
        <v>0</v>
      </c>
      <c r="G607" s="62">
        <f t="shared" si="1"/>
        <v>0</v>
      </c>
      <c r="H607" s="63">
        <f>COUNTIF(Acompanhamento!$E$5:$E$2030,A607)</f>
        <v>0</v>
      </c>
    </row>
    <row r="608" spans="1:8" ht="15.75" customHeight="1">
      <c r="A608" s="68"/>
      <c r="B608" s="68"/>
      <c r="C608" s="62"/>
      <c r="D608" s="62">
        <f>IF(C608="Simples",Gráficos!B$22,IF(C608="Médio",Gráficos!B$23,IF(C608="Complexo",Gráficos!B$24,0)))</f>
        <v>0</v>
      </c>
      <c r="E608" s="62"/>
      <c r="F608" s="62">
        <f>IF(E608="Simples",Gráficos!B$28,IF(E608="Médio",Gráficos!B$29,IF(E608="Complexo",Gráficos!B$30,0)))</f>
        <v>0</v>
      </c>
      <c r="G608" s="62">
        <f t="shared" si="1"/>
        <v>0</v>
      </c>
      <c r="H608" s="63">
        <f>COUNTIF(Acompanhamento!$E$5:$E$2030,A608)</f>
        <v>0</v>
      </c>
    </row>
    <row r="609" spans="1:8" ht="15.75" customHeight="1">
      <c r="A609" s="68"/>
      <c r="B609" s="68"/>
      <c r="C609" s="62"/>
      <c r="D609" s="62">
        <f>IF(C609="Simples",Gráficos!B$22,IF(C609="Médio",Gráficos!B$23,IF(C609="Complexo",Gráficos!B$24,0)))</f>
        <v>0</v>
      </c>
      <c r="E609" s="62"/>
      <c r="F609" s="62">
        <f>IF(E609="Simples",Gráficos!B$28,IF(E609="Médio",Gráficos!B$29,IF(E609="Complexo",Gráficos!B$30,0)))</f>
        <v>0</v>
      </c>
      <c r="G609" s="62">
        <f t="shared" si="1"/>
        <v>0</v>
      </c>
      <c r="H609" s="63">
        <f>COUNTIF(Acompanhamento!$E$5:$E$2030,A609)</f>
        <v>0</v>
      </c>
    </row>
    <row r="610" spans="1:8" ht="15.75" customHeight="1">
      <c r="A610" s="68"/>
      <c r="B610" s="68"/>
      <c r="C610" s="62"/>
      <c r="D610" s="62">
        <f>IF(C610="Simples",Gráficos!B$22,IF(C610="Médio",Gráficos!B$23,IF(C610="Complexo",Gráficos!B$24,0)))</f>
        <v>0</v>
      </c>
      <c r="E610" s="62"/>
      <c r="F610" s="62">
        <f>IF(E610="Simples",Gráficos!B$28,IF(E610="Médio",Gráficos!B$29,IF(E610="Complexo",Gráficos!B$30,0)))</f>
        <v>0</v>
      </c>
      <c r="G610" s="62">
        <f t="shared" si="1"/>
        <v>0</v>
      </c>
      <c r="H610" s="63">
        <f>COUNTIF(Acompanhamento!$E$5:$E$2030,A610)</f>
        <v>0</v>
      </c>
    </row>
    <row r="611" spans="1:8" ht="15.75" customHeight="1">
      <c r="A611" s="68"/>
      <c r="B611" s="68"/>
      <c r="C611" s="62"/>
      <c r="D611" s="62">
        <f>IF(C611="Simples",Gráficos!B$22,IF(C611="Médio",Gráficos!B$23,IF(C611="Complexo",Gráficos!B$24,0)))</f>
        <v>0</v>
      </c>
      <c r="E611" s="62"/>
      <c r="F611" s="62">
        <f>IF(E611="Simples",Gráficos!B$28,IF(E611="Médio",Gráficos!B$29,IF(E611="Complexo",Gráficos!B$30,0)))</f>
        <v>0</v>
      </c>
      <c r="G611" s="62">
        <f t="shared" si="1"/>
        <v>0</v>
      </c>
      <c r="H611" s="63">
        <f>COUNTIF(Acompanhamento!$E$5:$E$2030,A611)</f>
        <v>0</v>
      </c>
    </row>
    <row r="612" spans="1:8" ht="15.75" customHeight="1">
      <c r="A612" s="68"/>
      <c r="B612" s="68"/>
      <c r="C612" s="62"/>
      <c r="D612" s="62">
        <f>IF(C612="Simples",Gráficos!B$22,IF(C612="Médio",Gráficos!B$23,IF(C612="Complexo",Gráficos!B$24,0)))</f>
        <v>0</v>
      </c>
      <c r="E612" s="62"/>
      <c r="F612" s="62">
        <f>IF(E612="Simples",Gráficos!B$28,IF(E612="Médio",Gráficos!B$29,IF(E612="Complexo",Gráficos!B$30,0)))</f>
        <v>0</v>
      </c>
      <c r="G612" s="62">
        <f t="shared" si="1"/>
        <v>0</v>
      </c>
      <c r="H612" s="63">
        <f>COUNTIF(Acompanhamento!$E$5:$E$2030,A612)</f>
        <v>0</v>
      </c>
    </row>
    <row r="613" spans="1:8" ht="15.75" customHeight="1">
      <c r="A613" s="68"/>
      <c r="B613" s="68"/>
      <c r="C613" s="62"/>
      <c r="D613" s="62">
        <f>IF(C613="Simples",Gráficos!B$22,IF(C613="Médio",Gráficos!B$23,IF(C613="Complexo",Gráficos!B$24,0)))</f>
        <v>0</v>
      </c>
      <c r="E613" s="62"/>
      <c r="F613" s="62">
        <f>IF(E613="Simples",Gráficos!B$28,IF(E613="Médio",Gráficos!B$29,IF(E613="Complexo",Gráficos!B$30,0)))</f>
        <v>0</v>
      </c>
      <c r="G613" s="62">
        <f t="shared" si="1"/>
        <v>0</v>
      </c>
      <c r="H613" s="63">
        <f>COUNTIF(Acompanhamento!$E$5:$E$2030,A613)</f>
        <v>0</v>
      </c>
    </row>
    <row r="614" spans="1:8" ht="15.75" customHeight="1">
      <c r="A614" s="68"/>
      <c r="B614" s="68"/>
      <c r="C614" s="62"/>
      <c r="D614" s="62">
        <f>IF(C614="Simples",Gráficos!B$22,IF(C614="Médio",Gráficos!B$23,IF(C614="Complexo",Gráficos!B$24,0)))</f>
        <v>0</v>
      </c>
      <c r="E614" s="62"/>
      <c r="F614" s="62">
        <f>IF(E614="Simples",Gráficos!B$28,IF(E614="Médio",Gráficos!B$29,IF(E614="Complexo",Gráficos!B$30,0)))</f>
        <v>0</v>
      </c>
      <c r="G614" s="62">
        <f t="shared" si="1"/>
        <v>0</v>
      </c>
      <c r="H614" s="63">
        <f>COUNTIF(Acompanhamento!$E$5:$E$2030,A614)</f>
        <v>0</v>
      </c>
    </row>
    <row r="615" spans="1:8" ht="15.75" customHeight="1">
      <c r="A615" s="68"/>
      <c r="B615" s="68"/>
      <c r="C615" s="62"/>
      <c r="D615" s="62">
        <f>IF(C615="Simples",Gráficos!B$22,IF(C615="Médio",Gráficos!B$23,IF(C615="Complexo",Gráficos!B$24,0)))</f>
        <v>0</v>
      </c>
      <c r="E615" s="62"/>
      <c r="F615" s="62">
        <f>IF(E615="Simples",Gráficos!B$28,IF(E615="Médio",Gráficos!B$29,IF(E615="Complexo",Gráficos!B$30,0)))</f>
        <v>0</v>
      </c>
      <c r="G615" s="62">
        <f t="shared" si="1"/>
        <v>0</v>
      </c>
      <c r="H615" s="63">
        <f>COUNTIF(Acompanhamento!$E$5:$E$2030,A615)</f>
        <v>0</v>
      </c>
    </row>
    <row r="616" spans="1:8" ht="15.75" customHeight="1">
      <c r="A616" s="68"/>
      <c r="B616" s="68"/>
      <c r="C616" s="62"/>
      <c r="D616" s="62">
        <f>IF(C616="Simples",Gráficos!B$22,IF(C616="Médio",Gráficos!B$23,IF(C616="Complexo",Gráficos!B$24,0)))</f>
        <v>0</v>
      </c>
      <c r="E616" s="62"/>
      <c r="F616" s="62">
        <f>IF(E616="Simples",Gráficos!B$28,IF(E616="Médio",Gráficos!B$29,IF(E616="Complexo",Gráficos!B$30,0)))</f>
        <v>0</v>
      </c>
      <c r="G616" s="62">
        <f t="shared" si="1"/>
        <v>0</v>
      </c>
      <c r="H616" s="63">
        <f>COUNTIF(Acompanhamento!$E$5:$E$2030,A616)</f>
        <v>0</v>
      </c>
    </row>
    <row r="617" spans="1:8" ht="15.75" customHeight="1">
      <c r="A617" s="68"/>
      <c r="B617" s="68"/>
      <c r="C617" s="62"/>
      <c r="D617" s="62">
        <f>IF(C617="Simples",Gráficos!B$22,IF(C617="Médio",Gráficos!B$23,IF(C617="Complexo",Gráficos!B$24,0)))</f>
        <v>0</v>
      </c>
      <c r="E617" s="62"/>
      <c r="F617" s="62">
        <f>IF(E617="Simples",Gráficos!B$28,IF(E617="Médio",Gráficos!B$29,IF(E617="Complexo",Gráficos!B$30,0)))</f>
        <v>0</v>
      </c>
      <c r="G617" s="62">
        <f t="shared" si="1"/>
        <v>0</v>
      </c>
      <c r="H617" s="63">
        <f>COUNTIF(Acompanhamento!$E$5:$E$2030,A617)</f>
        <v>0</v>
      </c>
    </row>
    <row r="618" spans="1:8" ht="15.75" customHeight="1">
      <c r="A618" s="68"/>
      <c r="B618" s="68"/>
      <c r="C618" s="62"/>
      <c r="D618" s="62">
        <f>IF(C618="Simples",Gráficos!B$22,IF(C618="Médio",Gráficos!B$23,IF(C618="Complexo",Gráficos!B$24,0)))</f>
        <v>0</v>
      </c>
      <c r="E618" s="62"/>
      <c r="F618" s="62">
        <f>IF(E618="Simples",Gráficos!B$28,IF(E618="Médio",Gráficos!B$29,IF(E618="Complexo",Gráficos!B$30,0)))</f>
        <v>0</v>
      </c>
      <c r="G618" s="62">
        <f t="shared" si="1"/>
        <v>0</v>
      </c>
      <c r="H618" s="63">
        <f>COUNTIF(Acompanhamento!$E$5:$E$2030,A618)</f>
        <v>0</v>
      </c>
    </row>
    <row r="619" spans="1:8" ht="15.75" customHeight="1">
      <c r="A619" s="68"/>
      <c r="B619" s="68"/>
      <c r="C619" s="62"/>
      <c r="D619" s="62">
        <f>IF(C619="Simples",Gráficos!B$22,IF(C619="Médio",Gráficos!B$23,IF(C619="Complexo",Gráficos!B$24,0)))</f>
        <v>0</v>
      </c>
      <c r="E619" s="62"/>
      <c r="F619" s="62">
        <f>IF(E619="Simples",Gráficos!B$28,IF(E619="Médio",Gráficos!B$29,IF(E619="Complexo",Gráficos!B$30,0)))</f>
        <v>0</v>
      </c>
      <c r="G619" s="62">
        <f t="shared" si="1"/>
        <v>0</v>
      </c>
      <c r="H619" s="63">
        <f>COUNTIF(Acompanhamento!$E$5:$E$2030,A619)</f>
        <v>0</v>
      </c>
    </row>
    <row r="620" spans="1:8" ht="15.75" customHeight="1">
      <c r="A620" s="68"/>
      <c r="B620" s="68"/>
      <c r="C620" s="62"/>
      <c r="D620" s="62">
        <f>IF(C620="Simples",Gráficos!B$22,IF(C620="Médio",Gráficos!B$23,IF(C620="Complexo",Gráficos!B$24,0)))</f>
        <v>0</v>
      </c>
      <c r="E620" s="62"/>
      <c r="F620" s="62">
        <f>IF(E620="Simples",Gráficos!B$28,IF(E620="Médio",Gráficos!B$29,IF(E620="Complexo",Gráficos!B$30,0)))</f>
        <v>0</v>
      </c>
      <c r="G620" s="62">
        <f t="shared" si="1"/>
        <v>0</v>
      </c>
      <c r="H620" s="63">
        <f>COUNTIF(Acompanhamento!$E$5:$E$2030,A620)</f>
        <v>0</v>
      </c>
    </row>
    <row r="621" spans="1:8" ht="15.75" customHeight="1">
      <c r="A621" s="68"/>
      <c r="B621" s="68"/>
      <c r="C621" s="62"/>
      <c r="D621" s="62">
        <f>IF(C621="Simples",Gráficos!B$22,IF(C621="Médio",Gráficos!B$23,IF(C621="Complexo",Gráficos!B$24,0)))</f>
        <v>0</v>
      </c>
      <c r="E621" s="62"/>
      <c r="F621" s="62">
        <f>IF(E621="Simples",Gráficos!B$28,IF(E621="Médio",Gráficos!B$29,IF(E621="Complexo",Gráficos!B$30,0)))</f>
        <v>0</v>
      </c>
      <c r="G621" s="62">
        <f t="shared" si="1"/>
        <v>0</v>
      </c>
      <c r="H621" s="63">
        <f>COUNTIF(Acompanhamento!$E$5:$E$2030,A621)</f>
        <v>0</v>
      </c>
    </row>
    <row r="622" spans="1:8" ht="15.75" customHeight="1">
      <c r="A622" s="68"/>
      <c r="B622" s="68"/>
      <c r="C622" s="62"/>
      <c r="D622" s="62">
        <f>IF(C622="Simples",Gráficos!B$22,IF(C622="Médio",Gráficos!B$23,IF(C622="Complexo",Gráficos!B$24,0)))</f>
        <v>0</v>
      </c>
      <c r="E622" s="62"/>
      <c r="F622" s="62">
        <f>IF(E622="Simples",Gráficos!B$28,IF(E622="Médio",Gráficos!B$29,IF(E622="Complexo",Gráficos!B$30,0)))</f>
        <v>0</v>
      </c>
      <c r="G622" s="62">
        <f t="shared" si="1"/>
        <v>0</v>
      </c>
      <c r="H622" s="63">
        <f>COUNTIF(Acompanhamento!$E$5:$E$2030,A622)</f>
        <v>0</v>
      </c>
    </row>
    <row r="623" spans="1:8" ht="15.75" customHeight="1">
      <c r="A623" s="68"/>
      <c r="B623" s="68"/>
      <c r="C623" s="62"/>
      <c r="D623" s="62">
        <f>IF(C623="Simples",Gráficos!B$22,IF(C623="Médio",Gráficos!B$23,IF(C623="Complexo",Gráficos!B$24,0)))</f>
        <v>0</v>
      </c>
      <c r="E623" s="62"/>
      <c r="F623" s="62">
        <f>IF(E623="Simples",Gráficos!B$28,IF(E623="Médio",Gráficos!B$29,IF(E623="Complexo",Gráficos!B$30,0)))</f>
        <v>0</v>
      </c>
      <c r="G623" s="62">
        <f t="shared" si="1"/>
        <v>0</v>
      </c>
      <c r="H623" s="63">
        <f>COUNTIF(Acompanhamento!$E$5:$E$2030,A623)</f>
        <v>0</v>
      </c>
    </row>
    <row r="624" spans="1:8" ht="15.75" customHeight="1">
      <c r="A624" s="68"/>
      <c r="B624" s="68"/>
      <c r="C624" s="62"/>
      <c r="D624" s="62">
        <f>IF(C624="Simples",Gráficos!B$22,IF(C624="Médio",Gráficos!B$23,IF(C624="Complexo",Gráficos!B$24,0)))</f>
        <v>0</v>
      </c>
      <c r="E624" s="62"/>
      <c r="F624" s="62">
        <f>IF(E624="Simples",Gráficos!B$28,IF(E624="Médio",Gráficos!B$29,IF(E624="Complexo",Gráficos!B$30,0)))</f>
        <v>0</v>
      </c>
      <c r="G624" s="62">
        <f t="shared" si="1"/>
        <v>0</v>
      </c>
      <c r="H624" s="63">
        <f>COUNTIF(Acompanhamento!$E$5:$E$2030,A624)</f>
        <v>0</v>
      </c>
    </row>
    <row r="625" spans="1:8" ht="15.75" customHeight="1">
      <c r="A625" s="68"/>
      <c r="B625" s="68"/>
      <c r="C625" s="62"/>
      <c r="D625" s="62">
        <f>IF(C625="Simples",Gráficos!B$22,IF(C625="Médio",Gráficos!B$23,IF(C625="Complexo",Gráficos!B$24,0)))</f>
        <v>0</v>
      </c>
      <c r="E625" s="62"/>
      <c r="F625" s="62">
        <f>IF(E625="Simples",Gráficos!B$28,IF(E625="Médio",Gráficos!B$29,IF(E625="Complexo",Gráficos!B$30,0)))</f>
        <v>0</v>
      </c>
      <c r="G625" s="62">
        <f t="shared" si="1"/>
        <v>0</v>
      </c>
      <c r="H625" s="63">
        <f>COUNTIF(Acompanhamento!$E$5:$E$2030,A625)</f>
        <v>0</v>
      </c>
    </row>
    <row r="626" spans="1:8" ht="15.75" customHeight="1">
      <c r="A626" s="68"/>
      <c r="B626" s="68"/>
      <c r="C626" s="62"/>
      <c r="D626" s="62">
        <f>IF(C626="Simples",Gráficos!B$22,IF(C626="Médio",Gráficos!B$23,IF(C626="Complexo",Gráficos!B$24,0)))</f>
        <v>0</v>
      </c>
      <c r="E626" s="62"/>
      <c r="F626" s="62">
        <f>IF(E626="Simples",Gráficos!B$28,IF(E626="Médio",Gráficos!B$29,IF(E626="Complexo",Gráficos!B$30,0)))</f>
        <v>0</v>
      </c>
      <c r="G626" s="62">
        <f t="shared" si="1"/>
        <v>0</v>
      </c>
      <c r="H626" s="63">
        <f>COUNTIF(Acompanhamento!$E$5:$E$2030,A626)</f>
        <v>0</v>
      </c>
    </row>
    <row r="627" spans="1:8" ht="15.75" customHeight="1">
      <c r="A627" s="68"/>
      <c r="B627" s="68"/>
      <c r="C627" s="62"/>
      <c r="D627" s="62">
        <f>IF(C627="Simples",Gráficos!B$22,IF(C627="Médio",Gráficos!B$23,IF(C627="Complexo",Gráficos!B$24,0)))</f>
        <v>0</v>
      </c>
      <c r="E627" s="62"/>
      <c r="F627" s="62">
        <f>IF(E627="Simples",Gráficos!B$28,IF(E627="Médio",Gráficos!B$29,IF(E627="Complexo",Gráficos!B$30,0)))</f>
        <v>0</v>
      </c>
      <c r="G627" s="62">
        <f t="shared" si="1"/>
        <v>0</v>
      </c>
      <c r="H627" s="63">
        <f>COUNTIF(Acompanhamento!$E$5:$E$2030,A627)</f>
        <v>0</v>
      </c>
    </row>
    <row r="628" spans="1:8" ht="15.75" customHeight="1">
      <c r="A628" s="68"/>
      <c r="B628" s="68"/>
      <c r="C628" s="62"/>
      <c r="D628" s="62">
        <f>IF(C628="Simples",Gráficos!B$22,IF(C628="Médio",Gráficos!B$23,IF(C628="Complexo",Gráficos!B$24,0)))</f>
        <v>0</v>
      </c>
      <c r="E628" s="62"/>
      <c r="F628" s="62">
        <f>IF(E628="Simples",Gráficos!B$28,IF(E628="Médio",Gráficos!B$29,IF(E628="Complexo",Gráficos!B$30,0)))</f>
        <v>0</v>
      </c>
      <c r="G628" s="62">
        <f t="shared" si="1"/>
        <v>0</v>
      </c>
      <c r="H628" s="63">
        <f>COUNTIF(Acompanhamento!$E$5:$E$2030,A628)</f>
        <v>0</v>
      </c>
    </row>
    <row r="629" spans="1:8" ht="15.75" customHeight="1">
      <c r="A629" s="68"/>
      <c r="B629" s="68"/>
      <c r="C629" s="62"/>
      <c r="D629" s="62">
        <f>IF(C629="Simples",Gráficos!B$22,IF(C629="Médio",Gráficos!B$23,IF(C629="Complexo",Gráficos!B$24,0)))</f>
        <v>0</v>
      </c>
      <c r="E629" s="62"/>
      <c r="F629" s="62">
        <f>IF(E629="Simples",Gráficos!B$28,IF(E629="Médio",Gráficos!B$29,IF(E629="Complexo",Gráficos!B$30,0)))</f>
        <v>0</v>
      </c>
      <c r="G629" s="62">
        <f t="shared" si="1"/>
        <v>0</v>
      </c>
      <c r="H629" s="63">
        <f>COUNTIF(Acompanhamento!$E$5:$E$2030,A629)</f>
        <v>0</v>
      </c>
    </row>
    <row r="630" spans="1:8" ht="15.75" customHeight="1">
      <c r="A630" s="68"/>
      <c r="B630" s="68"/>
      <c r="C630" s="62"/>
      <c r="D630" s="62">
        <f>IF(C630="Simples",Gráficos!B$22,IF(C630="Médio",Gráficos!B$23,IF(C630="Complexo",Gráficos!B$24,0)))</f>
        <v>0</v>
      </c>
      <c r="E630" s="62"/>
      <c r="F630" s="62">
        <f>IF(E630="Simples",Gráficos!B$28,IF(E630="Médio",Gráficos!B$29,IF(E630="Complexo",Gráficos!B$30,0)))</f>
        <v>0</v>
      </c>
      <c r="G630" s="62">
        <f t="shared" si="1"/>
        <v>0</v>
      </c>
      <c r="H630" s="63">
        <f>COUNTIF(Acompanhamento!$E$5:$E$2030,A630)</f>
        <v>0</v>
      </c>
    </row>
    <row r="631" spans="1:8" ht="15.75" customHeight="1">
      <c r="A631" s="68"/>
      <c r="B631" s="68"/>
      <c r="C631" s="62"/>
      <c r="D631" s="62">
        <f>IF(C631="Simples",Gráficos!B$22,IF(C631="Médio",Gráficos!B$23,IF(C631="Complexo",Gráficos!B$24,0)))</f>
        <v>0</v>
      </c>
      <c r="E631" s="62"/>
      <c r="F631" s="62">
        <f>IF(E631="Simples",Gráficos!B$28,IF(E631="Médio",Gráficos!B$29,IF(E631="Complexo",Gráficos!B$30,0)))</f>
        <v>0</v>
      </c>
      <c r="G631" s="62">
        <f t="shared" si="1"/>
        <v>0</v>
      </c>
      <c r="H631" s="63">
        <f>COUNTIF(Acompanhamento!$E$5:$E$2030,A631)</f>
        <v>0</v>
      </c>
    </row>
    <row r="632" spans="1:8" ht="15.75" customHeight="1">
      <c r="A632" s="68"/>
      <c r="B632" s="68"/>
      <c r="C632" s="62"/>
      <c r="D632" s="62">
        <f>IF(C632="Simples",Gráficos!B$22,IF(C632="Médio",Gráficos!B$23,IF(C632="Complexo",Gráficos!B$24,0)))</f>
        <v>0</v>
      </c>
      <c r="E632" s="62"/>
      <c r="F632" s="62">
        <f>IF(E632="Simples",Gráficos!B$28,IF(E632="Médio",Gráficos!B$29,IF(E632="Complexo",Gráficos!B$30,0)))</f>
        <v>0</v>
      </c>
      <c r="G632" s="62">
        <f t="shared" si="1"/>
        <v>0</v>
      </c>
      <c r="H632" s="63">
        <f>COUNTIF(Acompanhamento!$E$5:$E$2030,A632)</f>
        <v>0</v>
      </c>
    </row>
    <row r="633" spans="1:8" ht="15.75" customHeight="1">
      <c r="A633" s="68"/>
      <c r="B633" s="68"/>
      <c r="C633" s="62"/>
      <c r="D633" s="62">
        <f>IF(C633="Simples",Gráficos!B$22,IF(C633="Médio",Gráficos!B$23,IF(C633="Complexo",Gráficos!B$24,0)))</f>
        <v>0</v>
      </c>
      <c r="E633" s="62"/>
      <c r="F633" s="62">
        <f>IF(E633="Simples",Gráficos!B$28,IF(E633="Médio",Gráficos!B$29,IF(E633="Complexo",Gráficos!B$30,0)))</f>
        <v>0</v>
      </c>
      <c r="G633" s="62">
        <f t="shared" si="1"/>
        <v>0</v>
      </c>
      <c r="H633" s="63">
        <f>COUNTIF(Acompanhamento!$E$5:$E$2030,A633)</f>
        <v>0</v>
      </c>
    </row>
    <row r="634" spans="1:8" ht="15.75" customHeight="1">
      <c r="A634" s="68"/>
      <c r="B634" s="68"/>
      <c r="C634" s="62"/>
      <c r="D634" s="62">
        <f>IF(C634="Simples",Gráficos!B$22,IF(C634="Médio",Gráficos!B$23,IF(C634="Complexo",Gráficos!B$24,0)))</f>
        <v>0</v>
      </c>
      <c r="E634" s="62"/>
      <c r="F634" s="62">
        <f>IF(E634="Simples",Gráficos!B$28,IF(E634="Médio",Gráficos!B$29,IF(E634="Complexo",Gráficos!B$30,0)))</f>
        <v>0</v>
      </c>
      <c r="G634" s="62">
        <f t="shared" si="1"/>
        <v>0</v>
      </c>
      <c r="H634" s="63">
        <f>COUNTIF(Acompanhamento!$E$5:$E$2030,A634)</f>
        <v>0</v>
      </c>
    </row>
    <row r="635" spans="1:8" ht="15.75" customHeight="1">
      <c r="A635" s="68"/>
      <c r="B635" s="68"/>
      <c r="C635" s="62"/>
      <c r="D635" s="62">
        <f>IF(C635="Simples",Gráficos!B$22,IF(C635="Médio",Gráficos!B$23,IF(C635="Complexo",Gráficos!B$24,0)))</f>
        <v>0</v>
      </c>
      <c r="E635" s="62"/>
      <c r="F635" s="62">
        <f>IF(E635="Simples",Gráficos!B$28,IF(E635="Médio",Gráficos!B$29,IF(E635="Complexo",Gráficos!B$30,0)))</f>
        <v>0</v>
      </c>
      <c r="G635" s="62">
        <f t="shared" si="1"/>
        <v>0</v>
      </c>
      <c r="H635" s="63">
        <f>COUNTIF(Acompanhamento!$E$5:$E$2030,A635)</f>
        <v>0</v>
      </c>
    </row>
    <row r="636" spans="1:8" ht="15.75" customHeight="1">
      <c r="A636" s="68"/>
      <c r="B636" s="68"/>
      <c r="C636" s="62"/>
      <c r="D636" s="62">
        <f>IF(C636="Simples",Gráficos!B$22,IF(C636="Médio",Gráficos!B$23,IF(C636="Complexo",Gráficos!B$24,0)))</f>
        <v>0</v>
      </c>
      <c r="E636" s="62"/>
      <c r="F636" s="62">
        <f>IF(E636="Simples",Gráficos!B$28,IF(E636="Médio",Gráficos!B$29,IF(E636="Complexo",Gráficos!B$30,0)))</f>
        <v>0</v>
      </c>
      <c r="G636" s="62">
        <f t="shared" si="1"/>
        <v>0</v>
      </c>
      <c r="H636" s="63">
        <f>COUNTIF(Acompanhamento!$E$5:$E$2030,A636)</f>
        <v>0</v>
      </c>
    </row>
    <row r="637" spans="1:8" ht="15.75" customHeight="1">
      <c r="A637" s="68"/>
      <c r="B637" s="68"/>
      <c r="C637" s="62"/>
      <c r="D637" s="62">
        <f>IF(C637="Simples",Gráficos!B$22,IF(C637="Médio",Gráficos!B$23,IF(C637="Complexo",Gráficos!B$24,0)))</f>
        <v>0</v>
      </c>
      <c r="E637" s="62"/>
      <c r="F637" s="62">
        <f>IF(E637="Simples",Gráficos!B$28,IF(E637="Médio",Gráficos!B$29,IF(E637="Complexo",Gráficos!B$30,0)))</f>
        <v>0</v>
      </c>
      <c r="G637" s="62">
        <f t="shared" si="1"/>
        <v>0</v>
      </c>
      <c r="H637" s="63">
        <f>COUNTIF(Acompanhamento!$E$5:$E$2030,A637)</f>
        <v>0</v>
      </c>
    </row>
    <row r="638" spans="1:8" ht="15.75" customHeight="1">
      <c r="A638" s="68"/>
      <c r="B638" s="68"/>
      <c r="C638" s="62"/>
      <c r="D638" s="62">
        <f>IF(C638="Simples",Gráficos!B$22,IF(C638="Médio",Gráficos!B$23,IF(C638="Complexo",Gráficos!B$24,0)))</f>
        <v>0</v>
      </c>
      <c r="E638" s="62"/>
      <c r="F638" s="62">
        <f>IF(E638="Simples",Gráficos!B$28,IF(E638="Médio",Gráficos!B$29,IF(E638="Complexo",Gráficos!B$30,0)))</f>
        <v>0</v>
      </c>
      <c r="G638" s="62">
        <f t="shared" si="1"/>
        <v>0</v>
      </c>
      <c r="H638" s="63">
        <f>COUNTIF(Acompanhamento!$E$5:$E$2030,A638)</f>
        <v>0</v>
      </c>
    </row>
    <row r="639" spans="1:8" ht="15.75" customHeight="1">
      <c r="A639" s="68"/>
      <c r="B639" s="68"/>
      <c r="C639" s="62"/>
      <c r="D639" s="62">
        <f>IF(C639="Simples",Gráficos!B$22,IF(C639="Médio",Gráficos!B$23,IF(C639="Complexo",Gráficos!B$24,0)))</f>
        <v>0</v>
      </c>
      <c r="E639" s="62"/>
      <c r="F639" s="62">
        <f>IF(E639="Simples",Gráficos!B$28,IF(E639="Médio",Gráficos!B$29,IF(E639="Complexo",Gráficos!B$30,0)))</f>
        <v>0</v>
      </c>
      <c r="G639" s="62">
        <f t="shared" si="1"/>
        <v>0</v>
      </c>
      <c r="H639" s="63">
        <f>COUNTIF(Acompanhamento!$E$5:$E$2030,A639)</f>
        <v>0</v>
      </c>
    </row>
    <row r="640" spans="1:8" ht="15.75" customHeight="1">
      <c r="A640" s="68"/>
      <c r="B640" s="68"/>
      <c r="C640" s="62"/>
      <c r="D640" s="62">
        <f>IF(C640="Simples",Gráficos!B$22,IF(C640="Médio",Gráficos!B$23,IF(C640="Complexo",Gráficos!B$24,0)))</f>
        <v>0</v>
      </c>
      <c r="E640" s="62"/>
      <c r="F640" s="62">
        <f>IF(E640="Simples",Gráficos!B$28,IF(E640="Médio",Gráficos!B$29,IF(E640="Complexo",Gráficos!B$30,0)))</f>
        <v>0</v>
      </c>
      <c r="G640" s="62">
        <f t="shared" si="1"/>
        <v>0</v>
      </c>
      <c r="H640" s="63">
        <f>COUNTIF(Acompanhamento!$E$5:$E$2030,A640)</f>
        <v>0</v>
      </c>
    </row>
    <row r="641" spans="1:8" ht="15.75" customHeight="1">
      <c r="A641" s="68"/>
      <c r="B641" s="68"/>
      <c r="C641" s="62"/>
      <c r="D641" s="62">
        <f>IF(C641="Simples",Gráficos!B$22,IF(C641="Médio",Gráficos!B$23,IF(C641="Complexo",Gráficos!B$24,0)))</f>
        <v>0</v>
      </c>
      <c r="E641" s="62"/>
      <c r="F641" s="62">
        <f>IF(E641="Simples",Gráficos!B$28,IF(E641="Médio",Gráficos!B$29,IF(E641="Complexo",Gráficos!B$30,0)))</f>
        <v>0</v>
      </c>
      <c r="G641" s="62">
        <f t="shared" si="1"/>
        <v>0</v>
      </c>
      <c r="H641" s="63">
        <f>COUNTIF(Acompanhamento!$E$5:$E$2030,A641)</f>
        <v>0</v>
      </c>
    </row>
    <row r="642" spans="1:8" ht="15.75" customHeight="1">
      <c r="A642" s="68"/>
      <c r="B642" s="68"/>
      <c r="C642" s="62"/>
      <c r="D642" s="62">
        <f>IF(C642="Simples",Gráficos!B$22,IF(C642="Médio",Gráficos!B$23,IF(C642="Complexo",Gráficos!B$24,0)))</f>
        <v>0</v>
      </c>
      <c r="E642" s="62"/>
      <c r="F642" s="62">
        <f>IF(E642="Simples",Gráficos!B$28,IF(E642="Médio",Gráficos!B$29,IF(E642="Complexo",Gráficos!B$30,0)))</f>
        <v>0</v>
      </c>
      <c r="G642" s="62">
        <f t="shared" si="1"/>
        <v>0</v>
      </c>
      <c r="H642" s="63">
        <f>COUNTIF(Acompanhamento!$E$5:$E$2030,A642)</f>
        <v>0</v>
      </c>
    </row>
    <row r="643" spans="1:8" ht="15.75" customHeight="1">
      <c r="A643" s="68"/>
      <c r="B643" s="68"/>
      <c r="C643" s="62"/>
      <c r="D643" s="62">
        <f>IF(C643="Simples",Gráficos!B$22,IF(C643="Médio",Gráficos!B$23,IF(C643="Complexo",Gráficos!B$24,0)))</f>
        <v>0</v>
      </c>
      <c r="E643" s="62"/>
      <c r="F643" s="62">
        <f>IF(E643="Simples",Gráficos!B$28,IF(E643="Médio",Gráficos!B$29,IF(E643="Complexo",Gráficos!B$30,0)))</f>
        <v>0</v>
      </c>
      <c r="G643" s="62">
        <f t="shared" si="1"/>
        <v>0</v>
      </c>
      <c r="H643" s="63">
        <f>COUNTIF(Acompanhamento!$E$5:$E$2030,A643)</f>
        <v>0</v>
      </c>
    </row>
    <row r="644" spans="1:8" ht="15.75" customHeight="1">
      <c r="A644" s="68"/>
      <c r="B644" s="68"/>
      <c r="C644" s="62"/>
      <c r="D644" s="62">
        <f>IF(C644="Simples",Gráficos!B$22,IF(C644="Médio",Gráficos!B$23,IF(C644="Complexo",Gráficos!B$24,0)))</f>
        <v>0</v>
      </c>
      <c r="E644" s="62"/>
      <c r="F644" s="62">
        <f>IF(E644="Simples",Gráficos!B$28,IF(E644="Médio",Gráficos!B$29,IF(E644="Complexo",Gráficos!B$30,0)))</f>
        <v>0</v>
      </c>
      <c r="G644" s="62">
        <f t="shared" si="1"/>
        <v>0</v>
      </c>
      <c r="H644" s="63">
        <f>COUNTIF(Acompanhamento!$E$5:$E$2030,A644)</f>
        <v>0</v>
      </c>
    </row>
    <row r="645" spans="1:8" ht="15.75" customHeight="1">
      <c r="A645" s="68"/>
      <c r="B645" s="68"/>
      <c r="C645" s="62"/>
      <c r="D645" s="62">
        <f>IF(C645="Simples",Gráficos!B$22,IF(C645="Médio",Gráficos!B$23,IF(C645="Complexo",Gráficos!B$24,0)))</f>
        <v>0</v>
      </c>
      <c r="E645" s="62"/>
      <c r="F645" s="62">
        <f>IF(E645="Simples",Gráficos!B$28,IF(E645="Médio",Gráficos!B$29,IF(E645="Complexo",Gráficos!B$30,0)))</f>
        <v>0</v>
      </c>
      <c r="G645" s="62">
        <f t="shared" si="1"/>
        <v>0</v>
      </c>
      <c r="H645" s="63">
        <f>COUNTIF(Acompanhamento!$E$5:$E$2030,A645)</f>
        <v>0</v>
      </c>
    </row>
    <row r="646" spans="1:8" ht="15.75" customHeight="1">
      <c r="A646" s="68"/>
      <c r="B646" s="68"/>
      <c r="C646" s="62"/>
      <c r="D646" s="62">
        <f>IF(C646="Simples",Gráficos!B$22,IF(C646="Médio",Gráficos!B$23,IF(C646="Complexo",Gráficos!B$24,0)))</f>
        <v>0</v>
      </c>
      <c r="E646" s="62"/>
      <c r="F646" s="62">
        <f>IF(E646="Simples",Gráficos!B$28,IF(E646="Médio",Gráficos!B$29,IF(E646="Complexo",Gráficos!B$30,0)))</f>
        <v>0</v>
      </c>
      <c r="G646" s="62">
        <f t="shared" si="1"/>
        <v>0</v>
      </c>
      <c r="H646" s="63">
        <f>COUNTIF(Acompanhamento!$E$5:$E$2030,A646)</f>
        <v>0</v>
      </c>
    </row>
    <row r="647" spans="1:8" ht="15.75" customHeight="1">
      <c r="A647" s="68"/>
      <c r="B647" s="68"/>
      <c r="C647" s="62"/>
      <c r="D647" s="62">
        <f>IF(C647="Simples",Gráficos!B$22,IF(C647="Médio",Gráficos!B$23,IF(C647="Complexo",Gráficos!B$24,0)))</f>
        <v>0</v>
      </c>
      <c r="E647" s="62"/>
      <c r="F647" s="62">
        <f>IF(E647="Simples",Gráficos!B$28,IF(E647="Médio",Gráficos!B$29,IF(E647="Complexo",Gráficos!B$30,0)))</f>
        <v>0</v>
      </c>
      <c r="G647" s="62">
        <f t="shared" si="1"/>
        <v>0</v>
      </c>
      <c r="H647" s="63">
        <f>COUNTIF(Acompanhamento!$E$5:$E$2030,A647)</f>
        <v>0</v>
      </c>
    </row>
    <row r="648" spans="1:8" ht="15.75" customHeight="1">
      <c r="A648" s="68"/>
      <c r="B648" s="68"/>
      <c r="C648" s="62"/>
      <c r="D648" s="62">
        <f>IF(C648="Simples",Gráficos!B$22,IF(C648="Médio",Gráficos!B$23,IF(C648="Complexo",Gráficos!B$24,0)))</f>
        <v>0</v>
      </c>
      <c r="E648" s="62"/>
      <c r="F648" s="62">
        <f>IF(E648="Simples",Gráficos!B$28,IF(E648="Médio",Gráficos!B$29,IF(E648="Complexo",Gráficos!B$30,0)))</f>
        <v>0</v>
      </c>
      <c r="G648" s="62">
        <f t="shared" si="1"/>
        <v>0</v>
      </c>
      <c r="H648" s="63">
        <f>COUNTIF(Acompanhamento!$E$5:$E$2030,A648)</f>
        <v>0</v>
      </c>
    </row>
    <row r="649" spans="1:8" ht="15.75" customHeight="1">
      <c r="A649" s="68"/>
      <c r="B649" s="68"/>
      <c r="C649" s="62"/>
      <c r="D649" s="62">
        <f>IF(C649="Simples",Gráficos!B$22,IF(C649="Médio",Gráficos!B$23,IF(C649="Complexo",Gráficos!B$24,0)))</f>
        <v>0</v>
      </c>
      <c r="E649" s="62"/>
      <c r="F649" s="62">
        <f>IF(E649="Simples",Gráficos!B$28,IF(E649="Médio",Gráficos!B$29,IF(E649="Complexo",Gráficos!B$30,0)))</f>
        <v>0</v>
      </c>
      <c r="G649" s="62">
        <f t="shared" si="1"/>
        <v>0</v>
      </c>
      <c r="H649" s="63">
        <f>COUNTIF(Acompanhamento!$E$5:$E$2030,A649)</f>
        <v>0</v>
      </c>
    </row>
    <row r="650" spans="1:8" ht="15.75" customHeight="1">
      <c r="A650" s="68"/>
      <c r="B650" s="68"/>
      <c r="C650" s="62"/>
      <c r="D650" s="62">
        <f>IF(C650="Simples",Gráficos!B$22,IF(C650="Médio",Gráficos!B$23,IF(C650="Complexo",Gráficos!B$24,0)))</f>
        <v>0</v>
      </c>
      <c r="E650" s="62"/>
      <c r="F650" s="62">
        <f>IF(E650="Simples",Gráficos!B$28,IF(E650="Médio",Gráficos!B$29,IF(E650="Complexo",Gráficos!B$30,0)))</f>
        <v>0</v>
      </c>
      <c r="G650" s="62">
        <f t="shared" si="1"/>
        <v>0</v>
      </c>
      <c r="H650" s="63">
        <f>COUNTIF(Acompanhamento!$E$5:$E$2030,A650)</f>
        <v>0</v>
      </c>
    </row>
    <row r="651" spans="1:8" ht="15.75" customHeight="1">
      <c r="A651" s="68"/>
      <c r="B651" s="68"/>
      <c r="C651" s="62"/>
      <c r="D651" s="62">
        <f>IF(C651="Simples",Gráficos!B$22,IF(C651="Médio",Gráficos!B$23,IF(C651="Complexo",Gráficos!B$24,0)))</f>
        <v>0</v>
      </c>
      <c r="E651" s="62"/>
      <c r="F651" s="62">
        <f>IF(E651="Simples",Gráficos!B$28,IF(E651="Médio",Gráficos!B$29,IF(E651="Complexo",Gráficos!B$30,0)))</f>
        <v>0</v>
      </c>
      <c r="G651" s="62">
        <f t="shared" si="1"/>
        <v>0</v>
      </c>
      <c r="H651" s="63">
        <f>COUNTIF(Acompanhamento!$E$5:$E$2030,A651)</f>
        <v>0</v>
      </c>
    </row>
    <row r="652" spans="1:8" ht="15.75" customHeight="1">
      <c r="A652" s="68"/>
      <c r="B652" s="68"/>
      <c r="C652" s="62"/>
      <c r="D652" s="62">
        <f>IF(C652="Simples",Gráficos!B$22,IF(C652="Médio",Gráficos!B$23,IF(C652="Complexo",Gráficos!B$24,0)))</f>
        <v>0</v>
      </c>
      <c r="E652" s="62"/>
      <c r="F652" s="62">
        <f>IF(E652="Simples",Gráficos!B$28,IF(E652="Médio",Gráficos!B$29,IF(E652="Complexo",Gráficos!B$30,0)))</f>
        <v>0</v>
      </c>
      <c r="G652" s="62">
        <f t="shared" si="1"/>
        <v>0</v>
      </c>
      <c r="H652" s="63">
        <f>COUNTIF(Acompanhamento!$E$5:$E$2030,A652)</f>
        <v>0</v>
      </c>
    </row>
    <row r="653" spans="1:8" ht="15.75" customHeight="1">
      <c r="A653" s="68"/>
      <c r="B653" s="68"/>
      <c r="C653" s="62"/>
      <c r="D653" s="62">
        <f>IF(C653="Simples",Gráficos!B$22,IF(C653="Médio",Gráficos!B$23,IF(C653="Complexo",Gráficos!B$24,0)))</f>
        <v>0</v>
      </c>
      <c r="E653" s="62"/>
      <c r="F653" s="62">
        <f>IF(E653="Simples",Gráficos!B$28,IF(E653="Médio",Gráficos!B$29,IF(E653="Complexo",Gráficos!B$30,0)))</f>
        <v>0</v>
      </c>
      <c r="G653" s="62">
        <f t="shared" si="1"/>
        <v>0</v>
      </c>
      <c r="H653" s="63">
        <f>COUNTIF(Acompanhamento!$E$5:$E$2030,A653)</f>
        <v>0</v>
      </c>
    </row>
    <row r="654" spans="1:8" ht="15.75" customHeight="1">
      <c r="A654" s="68"/>
      <c r="B654" s="68"/>
      <c r="C654" s="62"/>
      <c r="D654" s="62">
        <f>IF(C654="Simples",Gráficos!B$22,IF(C654="Médio",Gráficos!B$23,IF(C654="Complexo",Gráficos!B$24,0)))</f>
        <v>0</v>
      </c>
      <c r="E654" s="62"/>
      <c r="F654" s="62">
        <f>IF(E654="Simples",Gráficos!B$28,IF(E654="Médio",Gráficos!B$29,IF(E654="Complexo",Gráficos!B$30,0)))</f>
        <v>0</v>
      </c>
      <c r="G654" s="62">
        <f t="shared" si="1"/>
        <v>0</v>
      </c>
      <c r="H654" s="63">
        <f>COUNTIF(Acompanhamento!$E$5:$E$2030,A654)</f>
        <v>0</v>
      </c>
    </row>
    <row r="655" spans="1:8" ht="15.75" customHeight="1">
      <c r="A655" s="68"/>
      <c r="B655" s="68"/>
      <c r="C655" s="62"/>
      <c r="D655" s="62">
        <f>IF(C655="Simples",Gráficos!B$22,IF(C655="Médio",Gráficos!B$23,IF(C655="Complexo",Gráficos!B$24,0)))</f>
        <v>0</v>
      </c>
      <c r="E655" s="62"/>
      <c r="F655" s="62">
        <f>IF(E655="Simples",Gráficos!B$28,IF(E655="Médio",Gráficos!B$29,IF(E655="Complexo",Gráficos!B$30,0)))</f>
        <v>0</v>
      </c>
      <c r="G655" s="62">
        <f t="shared" si="1"/>
        <v>0</v>
      </c>
      <c r="H655" s="63">
        <f>COUNTIF(Acompanhamento!$E$5:$E$2030,A655)</f>
        <v>0</v>
      </c>
    </row>
    <row r="656" spans="1:8" ht="15.75" customHeight="1">
      <c r="A656" s="68"/>
      <c r="B656" s="68"/>
      <c r="C656" s="62"/>
      <c r="D656" s="62">
        <f>IF(C656="Simples",Gráficos!B$22,IF(C656="Médio",Gráficos!B$23,IF(C656="Complexo",Gráficos!B$24,0)))</f>
        <v>0</v>
      </c>
      <c r="E656" s="62"/>
      <c r="F656" s="62">
        <f>IF(E656="Simples",Gráficos!B$28,IF(E656="Médio",Gráficos!B$29,IF(E656="Complexo",Gráficos!B$30,0)))</f>
        <v>0</v>
      </c>
      <c r="G656" s="62">
        <f t="shared" si="1"/>
        <v>0</v>
      </c>
      <c r="H656" s="63">
        <f>COUNTIF(Acompanhamento!$E$5:$E$2030,A656)</f>
        <v>0</v>
      </c>
    </row>
    <row r="657" spans="1:8" ht="15.75" customHeight="1">
      <c r="A657" s="68"/>
      <c r="B657" s="68"/>
      <c r="C657" s="62"/>
      <c r="D657" s="62">
        <f>IF(C657="Simples",Gráficos!B$22,IF(C657="Médio",Gráficos!B$23,IF(C657="Complexo",Gráficos!B$24,0)))</f>
        <v>0</v>
      </c>
      <c r="E657" s="62"/>
      <c r="F657" s="62">
        <f>IF(E657="Simples",Gráficos!B$28,IF(E657="Médio",Gráficos!B$29,IF(E657="Complexo",Gráficos!B$30,0)))</f>
        <v>0</v>
      </c>
      <c r="G657" s="62">
        <f t="shared" si="1"/>
        <v>0</v>
      </c>
      <c r="H657" s="63">
        <f>COUNTIF(Acompanhamento!$E$5:$E$2030,A657)</f>
        <v>0</v>
      </c>
    </row>
    <row r="658" spans="1:8" ht="15.75" customHeight="1">
      <c r="A658" s="68"/>
      <c r="B658" s="68"/>
      <c r="C658" s="62"/>
      <c r="D658" s="62">
        <f>IF(C658="Simples",Gráficos!B$22,IF(C658="Médio",Gráficos!B$23,IF(C658="Complexo",Gráficos!B$24,0)))</f>
        <v>0</v>
      </c>
      <c r="E658" s="62"/>
      <c r="F658" s="62">
        <f>IF(E658="Simples",Gráficos!B$28,IF(E658="Médio",Gráficos!B$29,IF(E658="Complexo",Gráficos!B$30,0)))</f>
        <v>0</v>
      </c>
      <c r="G658" s="62">
        <f t="shared" si="1"/>
        <v>0</v>
      </c>
      <c r="H658" s="63">
        <f>COUNTIF(Acompanhamento!$E$5:$E$2030,A658)</f>
        <v>0</v>
      </c>
    </row>
    <row r="659" spans="1:8" ht="15.75" customHeight="1">
      <c r="A659" s="68"/>
      <c r="B659" s="68"/>
      <c r="C659" s="62"/>
      <c r="D659" s="62">
        <f>IF(C659="Simples",Gráficos!B$22,IF(C659="Médio",Gráficos!B$23,IF(C659="Complexo",Gráficos!B$24,0)))</f>
        <v>0</v>
      </c>
      <c r="E659" s="62"/>
      <c r="F659" s="62">
        <f>IF(E659="Simples",Gráficos!B$28,IF(E659="Médio",Gráficos!B$29,IF(E659="Complexo",Gráficos!B$30,0)))</f>
        <v>0</v>
      </c>
      <c r="G659" s="62">
        <f t="shared" si="1"/>
        <v>0</v>
      </c>
      <c r="H659" s="63">
        <f>COUNTIF(Acompanhamento!$E$5:$E$2030,A659)</f>
        <v>0</v>
      </c>
    </row>
    <row r="660" spans="1:8" ht="15.75" customHeight="1">
      <c r="A660" s="68"/>
      <c r="B660" s="68"/>
      <c r="C660" s="62"/>
      <c r="D660" s="62">
        <f>IF(C660="Simples",Gráficos!B$22,IF(C660="Médio",Gráficos!B$23,IF(C660="Complexo",Gráficos!B$24,0)))</f>
        <v>0</v>
      </c>
      <c r="E660" s="62"/>
      <c r="F660" s="62">
        <f>IF(E660="Simples",Gráficos!B$28,IF(E660="Médio",Gráficos!B$29,IF(E660="Complexo",Gráficos!B$30,0)))</f>
        <v>0</v>
      </c>
      <c r="G660" s="62">
        <f t="shared" si="1"/>
        <v>0</v>
      </c>
      <c r="H660" s="63">
        <f>COUNTIF(Acompanhamento!$E$5:$E$2030,A660)</f>
        <v>0</v>
      </c>
    </row>
    <row r="661" spans="1:8" ht="15.75" customHeight="1">
      <c r="A661" s="68"/>
      <c r="B661" s="68"/>
      <c r="C661" s="62"/>
      <c r="D661" s="62">
        <f>IF(C661="Simples",Gráficos!B$22,IF(C661="Médio",Gráficos!B$23,IF(C661="Complexo",Gráficos!B$24,0)))</f>
        <v>0</v>
      </c>
      <c r="E661" s="62"/>
      <c r="F661" s="62">
        <f>IF(E661="Simples",Gráficos!B$28,IF(E661="Médio",Gráficos!B$29,IF(E661="Complexo",Gráficos!B$30,0)))</f>
        <v>0</v>
      </c>
      <c r="G661" s="62">
        <f t="shared" si="1"/>
        <v>0</v>
      </c>
      <c r="H661" s="63">
        <f>COUNTIF(Acompanhamento!$E$5:$E$2030,A661)</f>
        <v>0</v>
      </c>
    </row>
    <row r="662" spans="1:8" ht="15.75" customHeight="1">
      <c r="A662" s="68"/>
      <c r="B662" s="68"/>
      <c r="C662" s="62"/>
      <c r="D662" s="62">
        <f>IF(C662="Simples",Gráficos!B$22,IF(C662="Médio",Gráficos!B$23,IF(C662="Complexo",Gráficos!B$24,0)))</f>
        <v>0</v>
      </c>
      <c r="E662" s="62"/>
      <c r="F662" s="62">
        <f>IF(E662="Simples",Gráficos!B$28,IF(E662="Médio",Gráficos!B$29,IF(E662="Complexo",Gráficos!B$30,0)))</f>
        <v>0</v>
      </c>
      <c r="G662" s="62">
        <f t="shared" si="1"/>
        <v>0</v>
      </c>
      <c r="H662" s="63">
        <f>COUNTIF(Acompanhamento!$E$5:$E$2030,A662)</f>
        <v>0</v>
      </c>
    </row>
    <row r="663" spans="1:8" ht="15.75" customHeight="1">
      <c r="A663" s="68"/>
      <c r="B663" s="68"/>
      <c r="C663" s="62"/>
      <c r="D663" s="62">
        <f>IF(C663="Simples",Gráficos!B$22,IF(C663="Médio",Gráficos!B$23,IF(C663="Complexo",Gráficos!B$24,0)))</f>
        <v>0</v>
      </c>
      <c r="E663" s="62"/>
      <c r="F663" s="62">
        <f>IF(E663="Simples",Gráficos!B$28,IF(E663="Médio",Gráficos!B$29,IF(E663="Complexo",Gráficos!B$30,0)))</f>
        <v>0</v>
      </c>
      <c r="G663" s="62">
        <f t="shared" si="1"/>
        <v>0</v>
      </c>
      <c r="H663" s="63">
        <f>COUNTIF(Acompanhamento!$E$5:$E$2030,A663)</f>
        <v>0</v>
      </c>
    </row>
    <row r="664" spans="1:8" ht="15.75" customHeight="1">
      <c r="A664" s="68"/>
      <c r="B664" s="68"/>
      <c r="C664" s="62"/>
      <c r="D664" s="62">
        <f>IF(C664="Simples",Gráficos!B$22,IF(C664="Médio",Gráficos!B$23,IF(C664="Complexo",Gráficos!B$24,0)))</f>
        <v>0</v>
      </c>
      <c r="E664" s="62"/>
      <c r="F664" s="62">
        <f>IF(E664="Simples",Gráficos!B$28,IF(E664="Médio",Gráficos!B$29,IF(E664="Complexo",Gráficos!B$30,0)))</f>
        <v>0</v>
      </c>
      <c r="G664" s="62">
        <f t="shared" si="1"/>
        <v>0</v>
      </c>
      <c r="H664" s="63">
        <f>COUNTIF(Acompanhamento!$E$5:$E$2030,A664)</f>
        <v>0</v>
      </c>
    </row>
    <row r="665" spans="1:8" ht="15.75" customHeight="1">
      <c r="A665" s="68"/>
      <c r="B665" s="68"/>
      <c r="C665" s="62"/>
      <c r="D665" s="62">
        <f>IF(C665="Simples",Gráficos!B$22,IF(C665="Médio",Gráficos!B$23,IF(C665="Complexo",Gráficos!B$24,0)))</f>
        <v>0</v>
      </c>
      <c r="E665" s="62"/>
      <c r="F665" s="62">
        <f>IF(E665="Simples",Gráficos!B$28,IF(E665="Médio",Gráficos!B$29,IF(E665="Complexo",Gráficos!B$30,0)))</f>
        <v>0</v>
      </c>
      <c r="G665" s="62">
        <f t="shared" si="1"/>
        <v>0</v>
      </c>
      <c r="H665" s="63">
        <f>COUNTIF(Acompanhamento!$E$5:$E$2030,A665)</f>
        <v>0</v>
      </c>
    </row>
    <row r="666" spans="1:8" ht="15.75" customHeight="1">
      <c r="A666" s="68"/>
      <c r="B666" s="68"/>
      <c r="C666" s="62"/>
      <c r="D666" s="62">
        <f>IF(C666="Simples",Gráficos!B$22,IF(C666="Médio",Gráficos!B$23,IF(C666="Complexo",Gráficos!B$24,0)))</f>
        <v>0</v>
      </c>
      <c r="E666" s="62"/>
      <c r="F666" s="62">
        <f>IF(E666="Simples",Gráficos!B$28,IF(E666="Médio",Gráficos!B$29,IF(E666="Complexo",Gráficos!B$30,0)))</f>
        <v>0</v>
      </c>
      <c r="G666" s="62">
        <f t="shared" si="1"/>
        <v>0</v>
      </c>
      <c r="H666" s="63">
        <f>COUNTIF(Acompanhamento!$E$5:$E$2030,A666)</f>
        <v>0</v>
      </c>
    </row>
    <row r="667" spans="1:8" ht="15.75" customHeight="1">
      <c r="A667" s="68"/>
      <c r="B667" s="68"/>
      <c r="C667" s="62"/>
      <c r="D667" s="62">
        <f>IF(C667="Simples",Gráficos!B$22,IF(C667="Médio",Gráficos!B$23,IF(C667="Complexo",Gráficos!B$24,0)))</f>
        <v>0</v>
      </c>
      <c r="E667" s="62"/>
      <c r="F667" s="62">
        <f>IF(E667="Simples",Gráficos!B$28,IF(E667="Médio",Gráficos!B$29,IF(E667="Complexo",Gráficos!B$30,0)))</f>
        <v>0</v>
      </c>
      <c r="G667" s="62">
        <f t="shared" si="1"/>
        <v>0</v>
      </c>
      <c r="H667" s="63">
        <f>COUNTIF(Acompanhamento!$E$5:$E$2030,A667)</f>
        <v>0</v>
      </c>
    </row>
    <row r="668" spans="1:8" ht="15.75" customHeight="1">
      <c r="A668" s="68"/>
      <c r="B668" s="68"/>
      <c r="C668" s="62"/>
      <c r="D668" s="62">
        <f>IF(C668="Simples",Gráficos!B$22,IF(C668="Médio",Gráficos!B$23,IF(C668="Complexo",Gráficos!B$24,0)))</f>
        <v>0</v>
      </c>
      <c r="E668" s="62"/>
      <c r="F668" s="62">
        <f>IF(E668="Simples",Gráficos!B$28,IF(E668="Médio",Gráficos!B$29,IF(E668="Complexo",Gráficos!B$30,0)))</f>
        <v>0</v>
      </c>
      <c r="G668" s="62">
        <f t="shared" si="1"/>
        <v>0</v>
      </c>
      <c r="H668" s="63">
        <f>COUNTIF(Acompanhamento!$E$5:$E$2030,A668)</f>
        <v>0</v>
      </c>
    </row>
    <row r="669" spans="1:8" ht="15.75" customHeight="1">
      <c r="A669" s="68"/>
      <c r="B669" s="68"/>
      <c r="C669" s="62"/>
      <c r="D669" s="62">
        <f>IF(C669="Simples",Gráficos!B$22,IF(C669="Médio",Gráficos!B$23,IF(C669="Complexo",Gráficos!B$24,0)))</f>
        <v>0</v>
      </c>
      <c r="E669" s="62"/>
      <c r="F669" s="62">
        <f>IF(E669="Simples",Gráficos!B$28,IF(E669="Médio",Gráficos!B$29,IF(E669="Complexo",Gráficos!B$30,0)))</f>
        <v>0</v>
      </c>
      <c r="G669" s="62">
        <f t="shared" si="1"/>
        <v>0</v>
      </c>
      <c r="H669" s="63">
        <f>COUNTIF(Acompanhamento!$E$5:$E$2030,A669)</f>
        <v>0</v>
      </c>
    </row>
    <row r="670" spans="1:8" ht="15.75" customHeight="1">
      <c r="A670" s="68"/>
      <c r="B670" s="68"/>
      <c r="C670" s="62"/>
      <c r="D670" s="62">
        <f>IF(C670="Simples",Gráficos!B$22,IF(C670="Médio",Gráficos!B$23,IF(C670="Complexo",Gráficos!B$24,0)))</f>
        <v>0</v>
      </c>
      <c r="E670" s="62"/>
      <c r="F670" s="62">
        <f>IF(E670="Simples",Gráficos!B$28,IF(E670="Médio",Gráficos!B$29,IF(E670="Complexo",Gráficos!B$30,0)))</f>
        <v>0</v>
      </c>
      <c r="G670" s="62">
        <f t="shared" si="1"/>
        <v>0</v>
      </c>
      <c r="H670" s="63">
        <f>COUNTIF(Acompanhamento!$E$5:$E$2030,A670)</f>
        <v>0</v>
      </c>
    </row>
    <row r="671" spans="1:8" ht="15.75" customHeight="1">
      <c r="A671" s="68"/>
      <c r="B671" s="68"/>
      <c r="C671" s="62"/>
      <c r="D671" s="62">
        <f>IF(C671="Simples",Gráficos!B$22,IF(C671="Médio",Gráficos!B$23,IF(C671="Complexo",Gráficos!B$24,0)))</f>
        <v>0</v>
      </c>
      <c r="E671" s="62"/>
      <c r="F671" s="62">
        <f>IF(E671="Simples",Gráficos!B$28,IF(E671="Médio",Gráficos!B$29,IF(E671="Complexo",Gráficos!B$30,0)))</f>
        <v>0</v>
      </c>
      <c r="G671" s="62">
        <f t="shared" si="1"/>
        <v>0</v>
      </c>
      <c r="H671" s="63">
        <f>COUNTIF(Acompanhamento!$E$5:$E$2030,A671)</f>
        <v>0</v>
      </c>
    </row>
    <row r="672" spans="1:8" ht="15.75" customHeight="1">
      <c r="A672" s="68"/>
      <c r="B672" s="68"/>
      <c r="C672" s="62"/>
      <c r="D672" s="62">
        <f>IF(C672="Simples",Gráficos!B$22,IF(C672="Médio",Gráficos!B$23,IF(C672="Complexo",Gráficos!B$24,0)))</f>
        <v>0</v>
      </c>
      <c r="E672" s="62"/>
      <c r="F672" s="62">
        <f>IF(E672="Simples",Gráficos!B$28,IF(E672="Médio",Gráficos!B$29,IF(E672="Complexo",Gráficos!B$30,0)))</f>
        <v>0</v>
      </c>
      <c r="G672" s="62">
        <f t="shared" si="1"/>
        <v>0</v>
      </c>
      <c r="H672" s="63">
        <f>COUNTIF(Acompanhamento!$E$5:$E$2030,A672)</f>
        <v>0</v>
      </c>
    </row>
    <row r="673" spans="1:8" ht="15.75" customHeight="1">
      <c r="A673" s="68"/>
      <c r="B673" s="68"/>
      <c r="C673" s="62"/>
      <c r="D673" s="62">
        <f>IF(C673="Simples",Gráficos!B$22,IF(C673="Médio",Gráficos!B$23,IF(C673="Complexo",Gráficos!B$24,0)))</f>
        <v>0</v>
      </c>
      <c r="E673" s="62"/>
      <c r="F673" s="62">
        <f>IF(E673="Simples",Gráficos!B$28,IF(E673="Médio",Gráficos!B$29,IF(E673="Complexo",Gráficos!B$30,0)))</f>
        <v>0</v>
      </c>
      <c r="G673" s="62">
        <f t="shared" si="1"/>
        <v>0</v>
      </c>
      <c r="H673" s="63">
        <f>COUNTIF(Acompanhamento!$E$5:$E$2030,A673)</f>
        <v>0</v>
      </c>
    </row>
    <row r="674" spans="1:8" ht="15.75" customHeight="1">
      <c r="A674" s="68"/>
      <c r="B674" s="68"/>
      <c r="C674" s="62"/>
      <c r="D674" s="62">
        <f>IF(C674="Simples",Gráficos!B$22,IF(C674="Médio",Gráficos!B$23,IF(C674="Complexo",Gráficos!B$24,0)))</f>
        <v>0</v>
      </c>
      <c r="E674" s="62"/>
      <c r="F674" s="62">
        <f>IF(E674="Simples",Gráficos!B$28,IF(E674="Médio",Gráficos!B$29,IF(E674="Complexo",Gráficos!B$30,0)))</f>
        <v>0</v>
      </c>
      <c r="G674" s="62">
        <f t="shared" si="1"/>
        <v>0</v>
      </c>
      <c r="H674" s="63">
        <f>COUNTIF(Acompanhamento!$E$5:$E$2030,A674)</f>
        <v>0</v>
      </c>
    </row>
    <row r="675" spans="1:8" ht="15.75" customHeight="1">
      <c r="A675" s="68"/>
      <c r="B675" s="68"/>
      <c r="C675" s="62"/>
      <c r="D675" s="62">
        <f>IF(C675="Simples",Gráficos!B$22,IF(C675="Médio",Gráficos!B$23,IF(C675="Complexo",Gráficos!B$24,0)))</f>
        <v>0</v>
      </c>
      <c r="E675" s="62"/>
      <c r="F675" s="62">
        <f>IF(E675="Simples",Gráficos!B$28,IF(E675="Médio",Gráficos!B$29,IF(E675="Complexo",Gráficos!B$30,0)))</f>
        <v>0</v>
      </c>
      <c r="G675" s="62">
        <f t="shared" si="1"/>
        <v>0</v>
      </c>
      <c r="H675" s="63">
        <f>COUNTIF(Acompanhamento!$E$5:$E$2030,A675)</f>
        <v>0</v>
      </c>
    </row>
    <row r="676" spans="1:8" ht="15.75" customHeight="1">
      <c r="A676" s="68"/>
      <c r="B676" s="68"/>
      <c r="C676" s="62"/>
      <c r="D676" s="62">
        <f>IF(C676="Simples",Gráficos!B$22,IF(C676="Médio",Gráficos!B$23,IF(C676="Complexo",Gráficos!B$24,0)))</f>
        <v>0</v>
      </c>
      <c r="E676" s="62"/>
      <c r="F676" s="62">
        <f>IF(E676="Simples",Gráficos!B$28,IF(E676="Médio",Gráficos!B$29,IF(E676="Complexo",Gráficos!B$30,0)))</f>
        <v>0</v>
      </c>
      <c r="G676" s="62">
        <f t="shared" si="1"/>
        <v>0</v>
      </c>
      <c r="H676" s="63">
        <f>COUNTIF(Acompanhamento!$E$5:$E$2030,A676)</f>
        <v>0</v>
      </c>
    </row>
    <row r="677" spans="1:8" ht="15.75" customHeight="1">
      <c r="A677" s="68"/>
      <c r="B677" s="68"/>
      <c r="C677" s="62"/>
      <c r="D677" s="62">
        <f>IF(C677="Simples",Gráficos!B$22,IF(C677="Médio",Gráficos!B$23,IF(C677="Complexo",Gráficos!B$24,0)))</f>
        <v>0</v>
      </c>
      <c r="E677" s="62"/>
      <c r="F677" s="62">
        <f>IF(E677="Simples",Gráficos!B$28,IF(E677="Médio",Gráficos!B$29,IF(E677="Complexo",Gráficos!B$30,0)))</f>
        <v>0</v>
      </c>
      <c r="G677" s="62">
        <f t="shared" si="1"/>
        <v>0</v>
      </c>
      <c r="H677" s="63">
        <f>COUNTIF(Acompanhamento!$E$5:$E$2030,A677)</f>
        <v>0</v>
      </c>
    </row>
    <row r="678" spans="1:8" ht="15.75" customHeight="1">
      <c r="A678" s="68"/>
      <c r="B678" s="68"/>
      <c r="C678" s="62"/>
      <c r="D678" s="62">
        <f>IF(C678="Simples",Gráficos!B$22,IF(C678="Médio",Gráficos!B$23,IF(C678="Complexo",Gráficos!B$24,0)))</f>
        <v>0</v>
      </c>
      <c r="E678" s="62"/>
      <c r="F678" s="62">
        <f>IF(E678="Simples",Gráficos!B$28,IF(E678="Médio",Gráficos!B$29,IF(E678="Complexo",Gráficos!B$30,0)))</f>
        <v>0</v>
      </c>
      <c r="G678" s="62">
        <f t="shared" si="1"/>
        <v>0</v>
      </c>
      <c r="H678" s="63">
        <f>COUNTIF(Acompanhamento!$E$5:$E$2030,A678)</f>
        <v>0</v>
      </c>
    </row>
    <row r="679" spans="1:8" ht="15.75" customHeight="1">
      <c r="A679" s="68"/>
      <c r="B679" s="68"/>
      <c r="C679" s="62"/>
      <c r="D679" s="62">
        <f>IF(C679="Simples",Gráficos!B$22,IF(C679="Médio",Gráficos!B$23,IF(C679="Complexo",Gráficos!B$24,0)))</f>
        <v>0</v>
      </c>
      <c r="E679" s="62"/>
      <c r="F679" s="62">
        <f>IF(E679="Simples",Gráficos!B$28,IF(E679="Médio",Gráficos!B$29,IF(E679="Complexo",Gráficos!B$30,0)))</f>
        <v>0</v>
      </c>
      <c r="G679" s="62">
        <f t="shared" si="1"/>
        <v>0</v>
      </c>
      <c r="H679" s="63">
        <f>COUNTIF(Acompanhamento!$E$5:$E$2030,A679)</f>
        <v>0</v>
      </c>
    </row>
    <row r="680" spans="1:8" ht="15.75" customHeight="1">
      <c r="A680" s="68"/>
      <c r="B680" s="68"/>
      <c r="C680" s="62"/>
      <c r="D680" s="62">
        <f>IF(C680="Simples",Gráficos!B$22,IF(C680="Médio",Gráficos!B$23,IF(C680="Complexo",Gráficos!B$24,0)))</f>
        <v>0</v>
      </c>
      <c r="E680" s="62"/>
      <c r="F680" s="62">
        <f>IF(E680="Simples",Gráficos!B$28,IF(E680="Médio",Gráficos!B$29,IF(E680="Complexo",Gráficos!B$30,0)))</f>
        <v>0</v>
      </c>
      <c r="G680" s="62">
        <f t="shared" si="1"/>
        <v>0</v>
      </c>
      <c r="H680" s="63">
        <f>COUNTIF(Acompanhamento!$E$5:$E$2030,A680)</f>
        <v>0</v>
      </c>
    </row>
    <row r="681" spans="1:8" ht="15.75" customHeight="1">
      <c r="A681" s="68"/>
      <c r="B681" s="68"/>
      <c r="C681" s="62"/>
      <c r="D681" s="62">
        <f>IF(C681="Simples",Gráficos!B$22,IF(C681="Médio",Gráficos!B$23,IF(C681="Complexo",Gráficos!B$24,0)))</f>
        <v>0</v>
      </c>
      <c r="E681" s="62"/>
      <c r="F681" s="62">
        <f>IF(E681="Simples",Gráficos!B$28,IF(E681="Médio",Gráficos!B$29,IF(E681="Complexo",Gráficos!B$30,0)))</f>
        <v>0</v>
      </c>
      <c r="G681" s="62">
        <f t="shared" si="1"/>
        <v>0</v>
      </c>
      <c r="H681" s="63">
        <f>COUNTIF(Acompanhamento!$E$5:$E$2030,A681)</f>
        <v>0</v>
      </c>
    </row>
    <row r="682" spans="1:8" ht="15.75" customHeight="1">
      <c r="A682" s="68"/>
      <c r="B682" s="68"/>
      <c r="C682" s="62"/>
      <c r="D682" s="62">
        <f>IF(C682="Simples",Gráficos!B$22,IF(C682="Médio",Gráficos!B$23,IF(C682="Complexo",Gráficos!B$24,0)))</f>
        <v>0</v>
      </c>
      <c r="E682" s="62"/>
      <c r="F682" s="62">
        <f>IF(E682="Simples",Gráficos!B$28,IF(E682="Médio",Gráficos!B$29,IF(E682="Complexo",Gráficos!B$30,0)))</f>
        <v>0</v>
      </c>
      <c r="G682" s="62">
        <f t="shared" si="1"/>
        <v>0</v>
      </c>
      <c r="H682" s="63">
        <f>COUNTIF(Acompanhamento!$E$5:$E$2030,A682)</f>
        <v>0</v>
      </c>
    </row>
    <row r="683" spans="1:8" ht="15.75" customHeight="1">
      <c r="A683" s="68"/>
      <c r="B683" s="68"/>
      <c r="C683" s="62"/>
      <c r="D683" s="62">
        <f>IF(C683="Simples",Gráficos!B$22,IF(C683="Médio",Gráficos!B$23,IF(C683="Complexo",Gráficos!B$24,0)))</f>
        <v>0</v>
      </c>
      <c r="E683" s="62"/>
      <c r="F683" s="62">
        <f>IF(E683="Simples",Gráficos!B$28,IF(E683="Médio",Gráficos!B$29,IF(E683="Complexo",Gráficos!B$30,0)))</f>
        <v>0</v>
      </c>
      <c r="G683" s="62">
        <f t="shared" si="1"/>
        <v>0</v>
      </c>
      <c r="H683" s="63">
        <f>COUNTIF(Acompanhamento!$E$5:$E$2030,A683)</f>
        <v>0</v>
      </c>
    </row>
    <row r="684" spans="1:8" ht="15.75" customHeight="1">
      <c r="A684" s="68"/>
      <c r="B684" s="68"/>
      <c r="C684" s="62"/>
      <c r="D684" s="62">
        <f>IF(C684="Simples",Gráficos!B$22,IF(C684="Médio",Gráficos!B$23,IF(C684="Complexo",Gráficos!B$24,0)))</f>
        <v>0</v>
      </c>
      <c r="E684" s="62"/>
      <c r="F684" s="62">
        <f>IF(E684="Simples",Gráficos!B$28,IF(E684="Médio",Gráficos!B$29,IF(E684="Complexo",Gráficos!B$30,0)))</f>
        <v>0</v>
      </c>
      <c r="G684" s="62">
        <f t="shared" si="1"/>
        <v>0</v>
      </c>
      <c r="H684" s="63">
        <f>COUNTIF(Acompanhamento!$E$5:$E$2030,A684)</f>
        <v>0</v>
      </c>
    </row>
    <row r="685" spans="1:8" ht="15.75" customHeight="1">
      <c r="A685" s="68"/>
      <c r="B685" s="68"/>
      <c r="C685" s="62"/>
      <c r="D685" s="62">
        <f>IF(C685="Simples",Gráficos!B$22,IF(C685="Médio",Gráficos!B$23,IF(C685="Complexo",Gráficos!B$24,0)))</f>
        <v>0</v>
      </c>
      <c r="E685" s="62"/>
      <c r="F685" s="62">
        <f>IF(E685="Simples",Gráficos!B$28,IF(E685="Médio",Gráficos!B$29,IF(E685="Complexo",Gráficos!B$30,0)))</f>
        <v>0</v>
      </c>
      <c r="G685" s="62">
        <f t="shared" si="1"/>
        <v>0</v>
      </c>
      <c r="H685" s="63">
        <f>COUNTIF(Acompanhamento!$E$5:$E$2030,A685)</f>
        <v>0</v>
      </c>
    </row>
    <row r="686" spans="1:8" ht="15.75" customHeight="1">
      <c r="A686" s="68"/>
      <c r="B686" s="68"/>
      <c r="C686" s="62"/>
      <c r="D686" s="62">
        <f>IF(C686="Simples",Gráficos!B$22,IF(C686="Médio",Gráficos!B$23,IF(C686="Complexo",Gráficos!B$24,0)))</f>
        <v>0</v>
      </c>
      <c r="E686" s="62"/>
      <c r="F686" s="62">
        <f>IF(E686="Simples",Gráficos!B$28,IF(E686="Médio",Gráficos!B$29,IF(E686="Complexo",Gráficos!B$30,0)))</f>
        <v>0</v>
      </c>
      <c r="G686" s="62">
        <f t="shared" si="1"/>
        <v>0</v>
      </c>
      <c r="H686" s="63">
        <f>COUNTIF(Acompanhamento!$E$5:$E$2030,A686)</f>
        <v>0</v>
      </c>
    </row>
    <row r="687" spans="1:8" ht="15.75" customHeight="1">
      <c r="A687" s="68"/>
      <c r="B687" s="68"/>
      <c r="C687" s="62"/>
      <c r="D687" s="62">
        <f>IF(C687="Simples",Gráficos!B$22,IF(C687="Médio",Gráficos!B$23,IF(C687="Complexo",Gráficos!B$24,0)))</f>
        <v>0</v>
      </c>
      <c r="E687" s="62"/>
      <c r="F687" s="62">
        <f>IF(E687="Simples",Gráficos!B$28,IF(E687="Médio",Gráficos!B$29,IF(E687="Complexo",Gráficos!B$30,0)))</f>
        <v>0</v>
      </c>
      <c r="G687" s="62">
        <f t="shared" si="1"/>
        <v>0</v>
      </c>
      <c r="H687" s="63">
        <f>COUNTIF(Acompanhamento!$E$5:$E$2030,A687)</f>
        <v>0</v>
      </c>
    </row>
    <row r="688" spans="1:8" ht="15.75" customHeight="1">
      <c r="A688" s="68"/>
      <c r="B688" s="68"/>
      <c r="C688" s="62"/>
      <c r="D688" s="62">
        <f>IF(C688="Simples",Gráficos!B$22,IF(C688="Médio",Gráficos!B$23,IF(C688="Complexo",Gráficos!B$24,0)))</f>
        <v>0</v>
      </c>
      <c r="E688" s="62"/>
      <c r="F688" s="62">
        <f>IF(E688="Simples",Gráficos!B$28,IF(E688="Médio",Gráficos!B$29,IF(E688="Complexo",Gráficos!B$30,0)))</f>
        <v>0</v>
      </c>
      <c r="G688" s="62">
        <f t="shared" si="1"/>
        <v>0</v>
      </c>
      <c r="H688" s="63">
        <f>COUNTIF(Acompanhamento!$E$5:$E$2030,A688)</f>
        <v>0</v>
      </c>
    </row>
    <row r="689" spans="1:8" ht="15.75" customHeight="1">
      <c r="A689" s="68"/>
      <c r="B689" s="68"/>
      <c r="C689" s="62"/>
      <c r="D689" s="62">
        <f>IF(C689="Simples",Gráficos!B$22,IF(C689="Médio",Gráficos!B$23,IF(C689="Complexo",Gráficos!B$24,0)))</f>
        <v>0</v>
      </c>
      <c r="E689" s="62"/>
      <c r="F689" s="62">
        <f>IF(E689="Simples",Gráficos!B$28,IF(E689="Médio",Gráficos!B$29,IF(E689="Complexo",Gráficos!B$30,0)))</f>
        <v>0</v>
      </c>
      <c r="G689" s="62">
        <f t="shared" si="1"/>
        <v>0</v>
      </c>
      <c r="H689" s="63">
        <f>COUNTIF(Acompanhamento!$E$5:$E$2030,A689)</f>
        <v>0</v>
      </c>
    </row>
    <row r="690" spans="1:8" ht="15.75" customHeight="1">
      <c r="A690" s="68"/>
      <c r="B690" s="68"/>
      <c r="C690" s="62"/>
      <c r="D690" s="62">
        <f>IF(C690="Simples",Gráficos!B$22,IF(C690="Médio",Gráficos!B$23,IF(C690="Complexo",Gráficos!B$24,0)))</f>
        <v>0</v>
      </c>
      <c r="E690" s="62"/>
      <c r="F690" s="62">
        <f>IF(E690="Simples",Gráficos!B$28,IF(E690="Médio",Gráficos!B$29,IF(E690="Complexo",Gráficos!B$30,0)))</f>
        <v>0</v>
      </c>
      <c r="G690" s="62">
        <f t="shared" si="1"/>
        <v>0</v>
      </c>
      <c r="H690" s="63">
        <f>COUNTIF(Acompanhamento!$E$5:$E$2030,A690)</f>
        <v>0</v>
      </c>
    </row>
    <row r="691" spans="1:8" ht="15.75" customHeight="1">
      <c r="A691" s="68"/>
      <c r="B691" s="68"/>
      <c r="C691" s="62"/>
      <c r="D691" s="62">
        <f>IF(C691="Simples",Gráficos!B$22,IF(C691="Médio",Gráficos!B$23,IF(C691="Complexo",Gráficos!B$24,0)))</f>
        <v>0</v>
      </c>
      <c r="E691" s="62"/>
      <c r="F691" s="62">
        <f>IF(E691="Simples",Gráficos!B$28,IF(E691="Médio",Gráficos!B$29,IF(E691="Complexo",Gráficos!B$30,0)))</f>
        <v>0</v>
      </c>
      <c r="G691" s="62">
        <f t="shared" si="1"/>
        <v>0</v>
      </c>
      <c r="H691" s="63">
        <f>COUNTIF(Acompanhamento!$E$5:$E$2030,A691)</f>
        <v>0</v>
      </c>
    </row>
    <row r="692" spans="1:8" ht="15.75" customHeight="1">
      <c r="A692" s="68"/>
      <c r="B692" s="68"/>
      <c r="C692" s="62"/>
      <c r="D692" s="62">
        <f>IF(C692="Simples",Gráficos!B$22,IF(C692="Médio",Gráficos!B$23,IF(C692="Complexo",Gráficos!B$24,0)))</f>
        <v>0</v>
      </c>
      <c r="E692" s="62"/>
      <c r="F692" s="62">
        <f>IF(E692="Simples",Gráficos!B$28,IF(E692="Médio",Gráficos!B$29,IF(E692="Complexo",Gráficos!B$30,0)))</f>
        <v>0</v>
      </c>
      <c r="G692" s="62">
        <f t="shared" si="1"/>
        <v>0</v>
      </c>
      <c r="H692" s="63">
        <f>COUNTIF(Acompanhamento!$E$5:$E$2030,A692)</f>
        <v>0</v>
      </c>
    </row>
    <row r="693" spans="1:8" ht="15.75" customHeight="1">
      <c r="A693" s="68"/>
      <c r="B693" s="68"/>
      <c r="C693" s="62"/>
      <c r="D693" s="62">
        <f>IF(C693="Simples",Gráficos!B$22,IF(C693="Médio",Gráficos!B$23,IF(C693="Complexo",Gráficos!B$24,0)))</f>
        <v>0</v>
      </c>
      <c r="E693" s="62"/>
      <c r="F693" s="62">
        <f>IF(E693="Simples",Gráficos!B$28,IF(E693="Médio",Gráficos!B$29,IF(E693="Complexo",Gráficos!B$30,0)))</f>
        <v>0</v>
      </c>
      <c r="G693" s="62">
        <f t="shared" si="1"/>
        <v>0</v>
      </c>
      <c r="H693" s="63">
        <f>COUNTIF(Acompanhamento!$E$5:$E$2030,A693)</f>
        <v>0</v>
      </c>
    </row>
    <row r="694" spans="1:8" ht="15.75" customHeight="1">
      <c r="A694" s="68"/>
      <c r="B694" s="68"/>
      <c r="C694" s="62"/>
      <c r="D694" s="62">
        <f>IF(C694="Simples",Gráficos!B$22,IF(C694="Médio",Gráficos!B$23,IF(C694="Complexo",Gráficos!B$24,0)))</f>
        <v>0</v>
      </c>
      <c r="E694" s="62"/>
      <c r="F694" s="62">
        <f>IF(E694="Simples",Gráficos!B$28,IF(E694="Médio",Gráficos!B$29,IF(E694="Complexo",Gráficos!B$30,0)))</f>
        <v>0</v>
      </c>
      <c r="G694" s="62">
        <f t="shared" si="1"/>
        <v>0</v>
      </c>
      <c r="H694" s="63">
        <f>COUNTIF(Acompanhamento!$E$5:$E$2030,A694)</f>
        <v>0</v>
      </c>
    </row>
    <row r="695" spans="1:8" ht="15.75" customHeight="1">
      <c r="A695" s="68"/>
      <c r="B695" s="68"/>
      <c r="C695" s="62"/>
      <c r="D695" s="62">
        <f>IF(C695="Simples",Gráficos!B$22,IF(C695="Médio",Gráficos!B$23,IF(C695="Complexo",Gráficos!B$24,0)))</f>
        <v>0</v>
      </c>
      <c r="E695" s="62"/>
      <c r="F695" s="62">
        <f>IF(E695="Simples",Gráficos!B$28,IF(E695="Médio",Gráficos!B$29,IF(E695="Complexo",Gráficos!B$30,0)))</f>
        <v>0</v>
      </c>
      <c r="G695" s="62">
        <f t="shared" si="1"/>
        <v>0</v>
      </c>
      <c r="H695" s="63">
        <f>COUNTIF(Acompanhamento!$E$5:$E$2030,A695)</f>
        <v>0</v>
      </c>
    </row>
    <row r="696" spans="1:8" ht="15.75" customHeight="1">
      <c r="A696" s="68"/>
      <c r="B696" s="68"/>
      <c r="C696" s="62"/>
      <c r="D696" s="62">
        <f>IF(C696="Simples",Gráficos!B$22,IF(C696="Médio",Gráficos!B$23,IF(C696="Complexo",Gráficos!B$24,0)))</f>
        <v>0</v>
      </c>
      <c r="E696" s="62"/>
      <c r="F696" s="62">
        <f>IF(E696="Simples",Gráficos!B$28,IF(E696="Médio",Gráficos!B$29,IF(E696="Complexo",Gráficos!B$30,0)))</f>
        <v>0</v>
      </c>
      <c r="G696" s="62">
        <f t="shared" si="1"/>
        <v>0</v>
      </c>
      <c r="H696" s="63">
        <f>COUNTIF(Acompanhamento!$E$5:$E$2030,A696)</f>
        <v>0</v>
      </c>
    </row>
    <row r="697" spans="1:8" ht="15.75" customHeight="1">
      <c r="A697" s="68"/>
      <c r="B697" s="68"/>
      <c r="C697" s="62"/>
      <c r="D697" s="62">
        <f>IF(C697="Simples",Gráficos!B$22,IF(C697="Médio",Gráficos!B$23,IF(C697="Complexo",Gráficos!B$24,0)))</f>
        <v>0</v>
      </c>
      <c r="E697" s="62"/>
      <c r="F697" s="62">
        <f>IF(E697="Simples",Gráficos!B$28,IF(E697="Médio",Gráficos!B$29,IF(E697="Complexo",Gráficos!B$30,0)))</f>
        <v>0</v>
      </c>
      <c r="G697" s="62">
        <f t="shared" si="1"/>
        <v>0</v>
      </c>
      <c r="H697" s="63">
        <f>COUNTIF(Acompanhamento!$E$5:$E$2030,A697)</f>
        <v>0</v>
      </c>
    </row>
    <row r="698" spans="1:8" ht="15.75" customHeight="1">
      <c r="A698" s="68"/>
      <c r="B698" s="68"/>
      <c r="C698" s="62"/>
      <c r="D698" s="62">
        <f>IF(C698="Simples",Gráficos!B$22,IF(C698="Médio",Gráficos!B$23,IF(C698="Complexo",Gráficos!B$24,0)))</f>
        <v>0</v>
      </c>
      <c r="E698" s="62"/>
      <c r="F698" s="62">
        <f>IF(E698="Simples",Gráficos!B$28,IF(E698="Médio",Gráficos!B$29,IF(E698="Complexo",Gráficos!B$30,0)))</f>
        <v>0</v>
      </c>
      <c r="G698" s="62">
        <f t="shared" si="1"/>
        <v>0</v>
      </c>
      <c r="H698" s="63">
        <f>COUNTIF(Acompanhamento!$E$5:$E$2030,A698)</f>
        <v>0</v>
      </c>
    </row>
    <row r="699" spans="1:8" ht="15.75" customHeight="1">
      <c r="A699" s="68"/>
      <c r="B699" s="68"/>
      <c r="C699" s="62"/>
      <c r="D699" s="62">
        <f>IF(C699="Simples",Gráficos!B$22,IF(C699="Médio",Gráficos!B$23,IF(C699="Complexo",Gráficos!B$24,0)))</f>
        <v>0</v>
      </c>
      <c r="E699" s="62"/>
      <c r="F699" s="62">
        <f>IF(E699="Simples",Gráficos!B$28,IF(E699="Médio",Gráficos!B$29,IF(E699="Complexo",Gráficos!B$30,0)))</f>
        <v>0</v>
      </c>
      <c r="G699" s="62">
        <f t="shared" si="1"/>
        <v>0</v>
      </c>
      <c r="H699" s="63">
        <f>COUNTIF(Acompanhamento!$E$5:$E$2030,A699)</f>
        <v>0</v>
      </c>
    </row>
    <row r="700" spans="1:8" ht="15.75" customHeight="1">
      <c r="A700" s="68"/>
      <c r="B700" s="68"/>
      <c r="C700" s="62"/>
      <c r="D700" s="62">
        <f>IF(C700="Simples",Gráficos!B$22,IF(C700="Médio",Gráficos!B$23,IF(C700="Complexo",Gráficos!B$24,0)))</f>
        <v>0</v>
      </c>
      <c r="E700" s="62"/>
      <c r="F700" s="62">
        <f>IF(E700="Simples",Gráficos!B$28,IF(E700="Médio",Gráficos!B$29,IF(E700="Complexo",Gráficos!B$30,0)))</f>
        <v>0</v>
      </c>
      <c r="G700" s="62">
        <f t="shared" si="1"/>
        <v>0</v>
      </c>
      <c r="H700" s="63">
        <f>COUNTIF(Acompanhamento!$E$5:$E$2030,A700)</f>
        <v>0</v>
      </c>
    </row>
    <row r="701" spans="1:8" ht="15.75" customHeight="1">
      <c r="A701" s="68"/>
      <c r="B701" s="68"/>
      <c r="C701" s="62"/>
      <c r="D701" s="62">
        <f>IF(C701="Simples",Gráficos!B$22,IF(C701="Médio",Gráficos!B$23,IF(C701="Complexo",Gráficos!B$24,0)))</f>
        <v>0</v>
      </c>
      <c r="E701" s="62"/>
      <c r="F701" s="62">
        <f>IF(E701="Simples",Gráficos!B$28,IF(E701="Médio",Gráficos!B$29,IF(E701="Complexo",Gráficos!B$30,0)))</f>
        <v>0</v>
      </c>
      <c r="G701" s="62">
        <f t="shared" si="1"/>
        <v>0</v>
      </c>
      <c r="H701" s="63">
        <f>COUNTIF(Acompanhamento!$E$5:$E$2030,A701)</f>
        <v>0</v>
      </c>
    </row>
    <row r="702" spans="1:8" ht="15.75" customHeight="1">
      <c r="A702" s="68"/>
      <c r="B702" s="68"/>
      <c r="C702" s="62"/>
      <c r="D702" s="62">
        <f>IF(C702="Simples",Gráficos!B$22,IF(C702="Médio",Gráficos!B$23,IF(C702="Complexo",Gráficos!B$24,0)))</f>
        <v>0</v>
      </c>
      <c r="E702" s="62"/>
      <c r="F702" s="62">
        <f>IF(E702="Simples",Gráficos!B$28,IF(E702="Médio",Gráficos!B$29,IF(E702="Complexo",Gráficos!B$30,0)))</f>
        <v>0</v>
      </c>
      <c r="G702" s="62">
        <f t="shared" si="1"/>
        <v>0</v>
      </c>
      <c r="H702" s="63">
        <f>COUNTIF(Acompanhamento!$E$5:$E$2030,A702)</f>
        <v>0</v>
      </c>
    </row>
    <row r="703" spans="1:8" ht="15.75" customHeight="1">
      <c r="A703" s="68"/>
      <c r="B703" s="68"/>
      <c r="C703" s="62"/>
      <c r="D703" s="62">
        <f>IF(C703="Simples",Gráficos!B$22,IF(C703="Médio",Gráficos!B$23,IF(C703="Complexo",Gráficos!B$24,0)))</f>
        <v>0</v>
      </c>
      <c r="E703" s="62"/>
      <c r="F703" s="62">
        <f>IF(E703="Simples",Gráficos!B$28,IF(E703="Médio",Gráficos!B$29,IF(E703="Complexo",Gráficos!B$30,0)))</f>
        <v>0</v>
      </c>
      <c r="G703" s="62">
        <f t="shared" si="1"/>
        <v>0</v>
      </c>
      <c r="H703" s="63">
        <f>COUNTIF(Acompanhamento!$E$5:$E$2030,A703)</f>
        <v>0</v>
      </c>
    </row>
    <row r="704" spans="1:8" ht="15.75" customHeight="1">
      <c r="A704" s="68"/>
      <c r="B704" s="68"/>
      <c r="C704" s="62"/>
      <c r="D704" s="62">
        <f>IF(C704="Simples",Gráficos!B$22,IF(C704="Médio",Gráficos!B$23,IF(C704="Complexo",Gráficos!B$24,0)))</f>
        <v>0</v>
      </c>
      <c r="E704" s="62"/>
      <c r="F704" s="62">
        <f>IF(E704="Simples",Gráficos!B$28,IF(E704="Médio",Gráficos!B$29,IF(E704="Complexo",Gráficos!B$30,0)))</f>
        <v>0</v>
      </c>
      <c r="G704" s="62">
        <f t="shared" si="1"/>
        <v>0</v>
      </c>
      <c r="H704" s="63">
        <f>COUNTIF(Acompanhamento!$E$5:$E$2030,A704)</f>
        <v>0</v>
      </c>
    </row>
    <row r="705" spans="1:8" ht="15.75" customHeight="1">
      <c r="A705" s="68"/>
      <c r="B705" s="68"/>
      <c r="C705" s="62"/>
      <c r="D705" s="62">
        <f>IF(C705="Simples",Gráficos!B$22,IF(C705="Médio",Gráficos!B$23,IF(C705="Complexo",Gráficos!B$24,0)))</f>
        <v>0</v>
      </c>
      <c r="E705" s="62"/>
      <c r="F705" s="62">
        <f>IF(E705="Simples",Gráficos!B$28,IF(E705="Médio",Gráficos!B$29,IF(E705="Complexo",Gráficos!B$30,0)))</f>
        <v>0</v>
      </c>
      <c r="G705" s="62">
        <f t="shared" si="1"/>
        <v>0</v>
      </c>
      <c r="H705" s="63">
        <f>COUNTIF(Acompanhamento!$E$5:$E$2030,A705)</f>
        <v>0</v>
      </c>
    </row>
    <row r="706" spans="1:8" ht="15.75" customHeight="1">
      <c r="A706" s="68"/>
      <c r="B706" s="68"/>
      <c r="C706" s="62"/>
      <c r="D706" s="62">
        <f>IF(C706="Simples",Gráficos!B$22,IF(C706="Médio",Gráficos!B$23,IF(C706="Complexo",Gráficos!B$24,0)))</f>
        <v>0</v>
      </c>
      <c r="E706" s="62"/>
      <c r="F706" s="62">
        <f>IF(E706="Simples",Gráficos!B$28,IF(E706="Médio",Gráficos!B$29,IF(E706="Complexo",Gráficos!B$30,0)))</f>
        <v>0</v>
      </c>
      <c r="G706" s="62">
        <f t="shared" si="1"/>
        <v>0</v>
      </c>
      <c r="H706" s="63">
        <f>COUNTIF(Acompanhamento!$E$5:$E$2030,A706)</f>
        <v>0</v>
      </c>
    </row>
    <row r="707" spans="1:8" ht="15.75" customHeight="1">
      <c r="A707" s="68"/>
      <c r="B707" s="68"/>
      <c r="C707" s="62"/>
      <c r="D707" s="62">
        <f>IF(C707="Simples",Gráficos!B$22,IF(C707="Médio",Gráficos!B$23,IF(C707="Complexo",Gráficos!B$24,0)))</f>
        <v>0</v>
      </c>
      <c r="E707" s="62"/>
      <c r="F707" s="62">
        <f>IF(E707="Simples",Gráficos!B$28,IF(E707="Médio",Gráficos!B$29,IF(E707="Complexo",Gráficos!B$30,0)))</f>
        <v>0</v>
      </c>
      <c r="G707" s="62">
        <f t="shared" si="1"/>
        <v>0</v>
      </c>
      <c r="H707" s="63">
        <f>COUNTIF(Acompanhamento!$E$5:$E$2030,A707)</f>
        <v>0</v>
      </c>
    </row>
    <row r="708" spans="1:8" ht="15.75" customHeight="1">
      <c r="A708" s="68"/>
      <c r="B708" s="68"/>
      <c r="C708" s="62"/>
      <c r="D708" s="62">
        <f>IF(C708="Simples",Gráficos!B$22,IF(C708="Médio",Gráficos!B$23,IF(C708="Complexo",Gráficos!B$24,0)))</f>
        <v>0</v>
      </c>
      <c r="E708" s="62"/>
      <c r="F708" s="62">
        <f>IF(E708="Simples",Gráficos!B$28,IF(E708="Médio",Gráficos!B$29,IF(E708="Complexo",Gráficos!B$30,0)))</f>
        <v>0</v>
      </c>
      <c r="G708" s="62">
        <f t="shared" si="1"/>
        <v>0</v>
      </c>
      <c r="H708" s="63">
        <f>COUNTIF(Acompanhamento!$E$5:$E$2030,A708)</f>
        <v>0</v>
      </c>
    </row>
    <row r="709" spans="1:8" ht="15.75" customHeight="1">
      <c r="A709" s="68"/>
      <c r="B709" s="68"/>
      <c r="C709" s="62"/>
      <c r="D709" s="62">
        <f>IF(C709="Simples",Gráficos!B$22,IF(C709="Médio",Gráficos!B$23,IF(C709="Complexo",Gráficos!B$24,0)))</f>
        <v>0</v>
      </c>
      <c r="E709" s="62"/>
      <c r="F709" s="62">
        <f>IF(E709="Simples",Gráficos!B$28,IF(E709="Médio",Gráficos!B$29,IF(E709="Complexo",Gráficos!B$30,0)))</f>
        <v>0</v>
      </c>
      <c r="G709" s="62">
        <f t="shared" si="1"/>
        <v>0</v>
      </c>
      <c r="H709" s="63">
        <f>COUNTIF(Acompanhamento!$E$5:$E$2030,A709)</f>
        <v>0</v>
      </c>
    </row>
    <row r="710" spans="1:8" ht="15.75" customHeight="1">
      <c r="A710" s="68"/>
      <c r="B710" s="68"/>
      <c r="C710" s="62"/>
      <c r="D710" s="62">
        <f>IF(C710="Simples",Gráficos!B$22,IF(C710="Médio",Gráficos!B$23,IF(C710="Complexo",Gráficos!B$24,0)))</f>
        <v>0</v>
      </c>
      <c r="E710" s="62"/>
      <c r="F710" s="62">
        <f>IF(E710="Simples",Gráficos!B$28,IF(E710="Médio",Gráficos!B$29,IF(E710="Complexo",Gráficos!B$30,0)))</f>
        <v>0</v>
      </c>
      <c r="G710" s="62">
        <f t="shared" si="1"/>
        <v>0</v>
      </c>
      <c r="H710" s="63">
        <f>COUNTIF(Acompanhamento!$E$5:$E$2030,A710)</f>
        <v>0</v>
      </c>
    </row>
    <row r="711" spans="1:8" ht="15.75" customHeight="1">
      <c r="A711" s="68"/>
      <c r="B711" s="68"/>
      <c r="C711" s="62"/>
      <c r="D711" s="62">
        <f>IF(C711="Simples",Gráficos!B$22,IF(C711="Médio",Gráficos!B$23,IF(C711="Complexo",Gráficos!B$24,0)))</f>
        <v>0</v>
      </c>
      <c r="E711" s="62"/>
      <c r="F711" s="62">
        <f>IF(E711="Simples",Gráficos!B$28,IF(E711="Médio",Gráficos!B$29,IF(E711="Complexo",Gráficos!B$30,0)))</f>
        <v>0</v>
      </c>
      <c r="G711" s="62">
        <f t="shared" si="1"/>
        <v>0</v>
      </c>
      <c r="H711" s="63">
        <f>COUNTIF(Acompanhamento!$E$5:$E$2030,A711)</f>
        <v>0</v>
      </c>
    </row>
    <row r="712" spans="1:8" ht="15.75" customHeight="1">
      <c r="A712" s="68"/>
      <c r="B712" s="68"/>
      <c r="C712" s="62"/>
      <c r="D712" s="62">
        <f>IF(C712="Simples",Gráficos!B$22,IF(C712="Médio",Gráficos!B$23,IF(C712="Complexo",Gráficos!B$24,0)))</f>
        <v>0</v>
      </c>
      <c r="E712" s="62"/>
      <c r="F712" s="62">
        <f>IF(E712="Simples",Gráficos!B$28,IF(E712="Médio",Gráficos!B$29,IF(E712="Complexo",Gráficos!B$30,0)))</f>
        <v>0</v>
      </c>
      <c r="G712" s="62">
        <f t="shared" si="1"/>
        <v>0</v>
      </c>
      <c r="H712" s="63">
        <f>COUNTIF(Acompanhamento!$E$5:$E$2030,A712)</f>
        <v>0</v>
      </c>
    </row>
    <row r="713" spans="1:8" ht="15.75" customHeight="1">
      <c r="A713" s="68"/>
      <c r="B713" s="68"/>
      <c r="C713" s="62"/>
      <c r="D713" s="62">
        <f>IF(C713="Simples",Gráficos!B$22,IF(C713="Médio",Gráficos!B$23,IF(C713="Complexo",Gráficos!B$24,0)))</f>
        <v>0</v>
      </c>
      <c r="E713" s="62"/>
      <c r="F713" s="62">
        <f>IF(E713="Simples",Gráficos!B$28,IF(E713="Médio",Gráficos!B$29,IF(E713="Complexo",Gráficos!B$30,0)))</f>
        <v>0</v>
      </c>
      <c r="G713" s="62">
        <f t="shared" si="1"/>
        <v>0</v>
      </c>
      <c r="H713" s="63">
        <f>COUNTIF(Acompanhamento!$E$5:$E$2030,A713)</f>
        <v>0</v>
      </c>
    </row>
    <row r="714" spans="1:8" ht="15.75" customHeight="1">
      <c r="A714" s="68"/>
      <c r="B714" s="68"/>
      <c r="C714" s="62"/>
      <c r="D714" s="62">
        <f>IF(C714="Simples",Gráficos!B$22,IF(C714="Médio",Gráficos!B$23,IF(C714="Complexo",Gráficos!B$24,0)))</f>
        <v>0</v>
      </c>
      <c r="E714" s="62"/>
      <c r="F714" s="62">
        <f>IF(E714="Simples",Gráficos!B$28,IF(E714="Médio",Gráficos!B$29,IF(E714="Complexo",Gráficos!B$30,0)))</f>
        <v>0</v>
      </c>
      <c r="G714" s="62">
        <f t="shared" si="1"/>
        <v>0</v>
      </c>
      <c r="H714" s="63">
        <f>COUNTIF(Acompanhamento!$E$5:$E$2030,A714)</f>
        <v>0</v>
      </c>
    </row>
    <row r="715" spans="1:8" ht="15.75" customHeight="1">
      <c r="A715" s="68"/>
      <c r="B715" s="68"/>
      <c r="C715" s="62"/>
      <c r="D715" s="62">
        <f>IF(C715="Simples",Gráficos!B$22,IF(C715="Médio",Gráficos!B$23,IF(C715="Complexo",Gráficos!B$24,0)))</f>
        <v>0</v>
      </c>
      <c r="E715" s="62"/>
      <c r="F715" s="62">
        <f>IF(E715="Simples",Gráficos!B$28,IF(E715="Médio",Gráficos!B$29,IF(E715="Complexo",Gráficos!B$30,0)))</f>
        <v>0</v>
      </c>
      <c r="G715" s="62">
        <f t="shared" si="1"/>
        <v>0</v>
      </c>
      <c r="H715" s="63">
        <f>COUNTIF(Acompanhamento!$E$5:$E$2030,A715)</f>
        <v>0</v>
      </c>
    </row>
    <row r="716" spans="1:8" ht="15.75" customHeight="1">
      <c r="A716" s="68"/>
      <c r="B716" s="68"/>
      <c r="C716" s="62"/>
      <c r="D716" s="62">
        <f>IF(C716="Simples",Gráficos!B$22,IF(C716="Médio",Gráficos!B$23,IF(C716="Complexo",Gráficos!B$24,0)))</f>
        <v>0</v>
      </c>
      <c r="E716" s="62"/>
      <c r="F716" s="62">
        <f>IF(E716="Simples",Gráficos!B$28,IF(E716="Médio",Gráficos!B$29,IF(E716="Complexo",Gráficos!B$30,0)))</f>
        <v>0</v>
      </c>
      <c r="G716" s="62">
        <f t="shared" si="1"/>
        <v>0</v>
      </c>
      <c r="H716" s="63">
        <f>COUNTIF(Acompanhamento!$E$5:$E$2030,A716)</f>
        <v>0</v>
      </c>
    </row>
    <row r="717" spans="1:8" ht="15.75" customHeight="1">
      <c r="A717" s="68"/>
      <c r="B717" s="68"/>
      <c r="C717" s="62"/>
      <c r="D717" s="62">
        <f>IF(C717="Simples",Gráficos!B$22,IF(C717="Médio",Gráficos!B$23,IF(C717="Complexo",Gráficos!B$24,0)))</f>
        <v>0</v>
      </c>
      <c r="E717" s="62"/>
      <c r="F717" s="62">
        <f>IF(E717="Simples",Gráficos!B$28,IF(E717="Médio",Gráficos!B$29,IF(E717="Complexo",Gráficos!B$30,0)))</f>
        <v>0</v>
      </c>
      <c r="G717" s="62">
        <f t="shared" si="1"/>
        <v>0</v>
      </c>
      <c r="H717" s="63">
        <f>COUNTIF(Acompanhamento!$E$5:$E$2030,A717)</f>
        <v>0</v>
      </c>
    </row>
    <row r="718" spans="1:8" ht="15.75" customHeight="1">
      <c r="A718" s="68"/>
      <c r="B718" s="68"/>
      <c r="C718" s="62"/>
      <c r="D718" s="62">
        <f>IF(C718="Simples",Gráficos!B$22,IF(C718="Médio",Gráficos!B$23,IF(C718="Complexo",Gráficos!B$24,0)))</f>
        <v>0</v>
      </c>
      <c r="E718" s="62"/>
      <c r="F718" s="62">
        <f>IF(E718="Simples",Gráficos!B$28,IF(E718="Médio",Gráficos!B$29,IF(E718="Complexo",Gráficos!B$30,0)))</f>
        <v>0</v>
      </c>
      <c r="G718" s="62">
        <f t="shared" si="1"/>
        <v>0</v>
      </c>
      <c r="H718" s="63">
        <f>COUNTIF(Acompanhamento!$E$5:$E$2030,A718)</f>
        <v>0</v>
      </c>
    </row>
    <row r="719" spans="1:8" ht="15.75" customHeight="1">
      <c r="A719" s="68"/>
      <c r="B719" s="68"/>
      <c r="C719" s="62"/>
      <c r="D719" s="62">
        <f>IF(C719="Simples",Gráficos!B$22,IF(C719="Médio",Gráficos!B$23,IF(C719="Complexo",Gráficos!B$24,0)))</f>
        <v>0</v>
      </c>
      <c r="E719" s="62"/>
      <c r="F719" s="62">
        <f>IF(E719="Simples",Gráficos!B$28,IF(E719="Médio",Gráficos!B$29,IF(E719="Complexo",Gráficos!B$30,0)))</f>
        <v>0</v>
      </c>
      <c r="G719" s="62">
        <f t="shared" si="1"/>
        <v>0</v>
      </c>
      <c r="H719" s="63">
        <f>COUNTIF(Acompanhamento!$E$5:$E$2030,A719)</f>
        <v>0</v>
      </c>
    </row>
    <row r="720" spans="1:8" ht="15.75" customHeight="1">
      <c r="A720" s="68"/>
      <c r="B720" s="68"/>
      <c r="C720" s="62"/>
      <c r="D720" s="62">
        <f>IF(C720="Simples",Gráficos!B$22,IF(C720="Médio",Gráficos!B$23,IF(C720="Complexo",Gráficos!B$24,0)))</f>
        <v>0</v>
      </c>
      <c r="E720" s="62"/>
      <c r="F720" s="62">
        <f>IF(E720="Simples",Gráficos!B$28,IF(E720="Médio",Gráficos!B$29,IF(E720="Complexo",Gráficos!B$30,0)))</f>
        <v>0</v>
      </c>
      <c r="G720" s="62">
        <f t="shared" si="1"/>
        <v>0</v>
      </c>
      <c r="H720" s="63">
        <f>COUNTIF(Acompanhamento!$E$5:$E$2030,A720)</f>
        <v>0</v>
      </c>
    </row>
    <row r="721" spans="1:8" ht="15.75" customHeight="1">
      <c r="A721" s="68"/>
      <c r="B721" s="68"/>
      <c r="C721" s="62"/>
      <c r="D721" s="62">
        <f>IF(C721="Simples",Gráficos!B$22,IF(C721="Médio",Gráficos!B$23,IF(C721="Complexo",Gráficos!B$24,0)))</f>
        <v>0</v>
      </c>
      <c r="E721" s="62"/>
      <c r="F721" s="62">
        <f>IF(E721="Simples",Gráficos!B$28,IF(E721="Médio",Gráficos!B$29,IF(E721="Complexo",Gráficos!B$30,0)))</f>
        <v>0</v>
      </c>
      <c r="G721" s="62">
        <f t="shared" si="1"/>
        <v>0</v>
      </c>
      <c r="H721" s="63">
        <f>COUNTIF(Acompanhamento!$E$5:$E$2030,A721)</f>
        <v>0</v>
      </c>
    </row>
    <row r="722" spans="1:8" ht="15.75" customHeight="1">
      <c r="A722" s="68"/>
      <c r="B722" s="68"/>
      <c r="C722" s="62"/>
      <c r="D722" s="62">
        <f>IF(C722="Simples",Gráficos!B$22,IF(C722="Médio",Gráficos!B$23,IF(C722="Complexo",Gráficos!B$24,0)))</f>
        <v>0</v>
      </c>
      <c r="E722" s="62"/>
      <c r="F722" s="62">
        <f>IF(E722="Simples",Gráficos!B$28,IF(E722="Médio",Gráficos!B$29,IF(E722="Complexo",Gráficos!B$30,0)))</f>
        <v>0</v>
      </c>
      <c r="G722" s="62">
        <f t="shared" si="1"/>
        <v>0</v>
      </c>
      <c r="H722" s="63">
        <f>COUNTIF(Acompanhamento!$E$5:$E$2030,A722)</f>
        <v>0</v>
      </c>
    </row>
    <row r="723" spans="1:8" ht="15.75" customHeight="1">
      <c r="A723" s="68"/>
      <c r="B723" s="68"/>
      <c r="C723" s="62"/>
      <c r="D723" s="62">
        <f>IF(C723="Simples",Gráficos!B$22,IF(C723="Médio",Gráficos!B$23,IF(C723="Complexo",Gráficos!B$24,0)))</f>
        <v>0</v>
      </c>
      <c r="E723" s="62"/>
      <c r="F723" s="62">
        <f>IF(E723="Simples",Gráficos!B$28,IF(E723="Médio",Gráficos!B$29,IF(E723="Complexo",Gráficos!B$30,0)))</f>
        <v>0</v>
      </c>
      <c r="G723" s="62">
        <f t="shared" si="1"/>
        <v>0</v>
      </c>
      <c r="H723" s="63">
        <f>COUNTIF(Acompanhamento!$E$5:$E$2030,A723)</f>
        <v>0</v>
      </c>
    </row>
    <row r="724" spans="1:8" ht="15.75" customHeight="1">
      <c r="A724" s="68"/>
      <c r="B724" s="68"/>
      <c r="C724" s="62"/>
      <c r="D724" s="62">
        <f>IF(C724="Simples",Gráficos!B$22,IF(C724="Médio",Gráficos!B$23,IF(C724="Complexo",Gráficos!B$24,0)))</f>
        <v>0</v>
      </c>
      <c r="E724" s="62"/>
      <c r="F724" s="62">
        <f>IF(E724="Simples",Gráficos!B$28,IF(E724="Médio",Gráficos!B$29,IF(E724="Complexo",Gráficos!B$30,0)))</f>
        <v>0</v>
      </c>
      <c r="G724" s="62">
        <f t="shared" si="1"/>
        <v>0</v>
      </c>
      <c r="H724" s="63">
        <f>COUNTIF(Acompanhamento!$E$5:$E$2030,A724)</f>
        <v>0</v>
      </c>
    </row>
    <row r="725" spans="1:8" ht="15.75" customHeight="1">
      <c r="A725" s="68"/>
      <c r="B725" s="68"/>
      <c r="C725" s="62"/>
      <c r="D725" s="62">
        <f>IF(C725="Simples",Gráficos!B$22,IF(C725="Médio",Gráficos!B$23,IF(C725="Complexo",Gráficos!B$24,0)))</f>
        <v>0</v>
      </c>
      <c r="E725" s="62"/>
      <c r="F725" s="62">
        <f>IF(E725="Simples",Gráficos!B$28,IF(E725="Médio",Gráficos!B$29,IF(E725="Complexo",Gráficos!B$30,0)))</f>
        <v>0</v>
      </c>
      <c r="G725" s="62">
        <f t="shared" si="1"/>
        <v>0</v>
      </c>
      <c r="H725" s="63">
        <f>COUNTIF(Acompanhamento!$E$5:$E$2030,A725)</f>
        <v>0</v>
      </c>
    </row>
    <row r="726" spans="1:8" ht="15.75" customHeight="1">
      <c r="A726" s="68"/>
      <c r="B726" s="68"/>
      <c r="C726" s="62"/>
      <c r="D726" s="62">
        <f>IF(C726="Simples",Gráficos!B$22,IF(C726="Médio",Gráficos!B$23,IF(C726="Complexo",Gráficos!B$24,0)))</f>
        <v>0</v>
      </c>
      <c r="E726" s="62"/>
      <c r="F726" s="62">
        <f>IF(E726="Simples",Gráficos!B$28,IF(E726="Médio",Gráficos!B$29,IF(E726="Complexo",Gráficos!B$30,0)))</f>
        <v>0</v>
      </c>
      <c r="G726" s="62">
        <f t="shared" si="1"/>
        <v>0</v>
      </c>
      <c r="H726" s="63">
        <f>COUNTIF(Acompanhamento!$E$5:$E$2030,A726)</f>
        <v>0</v>
      </c>
    </row>
    <row r="727" spans="1:8" ht="15.75" customHeight="1">
      <c r="A727" s="68"/>
      <c r="B727" s="68"/>
      <c r="C727" s="62"/>
      <c r="D727" s="62">
        <f>IF(C727="Simples",Gráficos!B$22,IF(C727="Médio",Gráficos!B$23,IF(C727="Complexo",Gráficos!B$24,0)))</f>
        <v>0</v>
      </c>
      <c r="E727" s="62"/>
      <c r="F727" s="62">
        <f>IF(E727="Simples",Gráficos!B$28,IF(E727="Médio",Gráficos!B$29,IF(E727="Complexo",Gráficos!B$30,0)))</f>
        <v>0</v>
      </c>
      <c r="G727" s="62">
        <f t="shared" si="1"/>
        <v>0</v>
      </c>
      <c r="H727" s="63">
        <f>COUNTIF(Acompanhamento!$E$5:$E$2030,A727)</f>
        <v>0</v>
      </c>
    </row>
    <row r="728" spans="1:8" ht="15.75" customHeight="1">
      <c r="A728" s="68"/>
      <c r="B728" s="68"/>
      <c r="C728" s="62"/>
      <c r="D728" s="62">
        <f>IF(C728="Simples",Gráficos!B$22,IF(C728="Médio",Gráficos!B$23,IF(C728="Complexo",Gráficos!B$24,0)))</f>
        <v>0</v>
      </c>
      <c r="E728" s="62"/>
      <c r="F728" s="62">
        <f>IF(E728="Simples",Gráficos!B$28,IF(E728="Médio",Gráficos!B$29,IF(E728="Complexo",Gráficos!B$30,0)))</f>
        <v>0</v>
      </c>
      <c r="G728" s="62">
        <f t="shared" si="1"/>
        <v>0</v>
      </c>
      <c r="H728" s="63">
        <f>COUNTIF(Acompanhamento!$E$5:$E$2030,A728)</f>
        <v>0</v>
      </c>
    </row>
    <row r="729" spans="1:8" ht="15.75" customHeight="1">
      <c r="A729" s="68"/>
      <c r="B729" s="68"/>
      <c r="C729" s="62"/>
      <c r="D729" s="62">
        <f>IF(C729="Simples",Gráficos!B$22,IF(C729="Médio",Gráficos!B$23,IF(C729="Complexo",Gráficos!B$24,0)))</f>
        <v>0</v>
      </c>
      <c r="E729" s="62"/>
      <c r="F729" s="62">
        <f>IF(E729="Simples",Gráficos!B$28,IF(E729="Médio",Gráficos!B$29,IF(E729="Complexo",Gráficos!B$30,0)))</f>
        <v>0</v>
      </c>
      <c r="G729" s="62">
        <f t="shared" si="1"/>
        <v>0</v>
      </c>
      <c r="H729" s="63">
        <f>COUNTIF(Acompanhamento!$E$5:$E$2030,A729)</f>
        <v>0</v>
      </c>
    </row>
    <row r="730" spans="1:8" ht="15.75" customHeight="1">
      <c r="A730" s="68"/>
      <c r="B730" s="68"/>
      <c r="C730" s="62"/>
      <c r="D730" s="62">
        <f>IF(C730="Simples",Gráficos!B$22,IF(C730="Médio",Gráficos!B$23,IF(C730="Complexo",Gráficos!B$24,0)))</f>
        <v>0</v>
      </c>
      <c r="E730" s="62"/>
      <c r="F730" s="62">
        <f>IF(E730="Simples",Gráficos!B$28,IF(E730="Médio",Gráficos!B$29,IF(E730="Complexo",Gráficos!B$30,0)))</f>
        <v>0</v>
      </c>
      <c r="G730" s="62">
        <f t="shared" si="1"/>
        <v>0</v>
      </c>
      <c r="H730" s="63">
        <f>COUNTIF(Acompanhamento!$E$5:$E$2030,A730)</f>
        <v>0</v>
      </c>
    </row>
    <row r="731" spans="1:8" ht="15.75" customHeight="1">
      <c r="A731" s="68"/>
      <c r="B731" s="68"/>
      <c r="C731" s="62"/>
      <c r="D731" s="62">
        <f>IF(C731="Simples",Gráficos!B$22,IF(C731="Médio",Gráficos!B$23,IF(C731="Complexo",Gráficos!B$24,0)))</f>
        <v>0</v>
      </c>
      <c r="E731" s="62"/>
      <c r="F731" s="62">
        <f>IF(E731="Simples",Gráficos!B$28,IF(E731="Médio",Gráficos!B$29,IF(E731="Complexo",Gráficos!B$30,0)))</f>
        <v>0</v>
      </c>
      <c r="G731" s="62">
        <f t="shared" si="1"/>
        <v>0</v>
      </c>
      <c r="H731" s="63">
        <f>COUNTIF(Acompanhamento!$E$5:$E$2030,A731)</f>
        <v>0</v>
      </c>
    </row>
    <row r="732" spans="1:8" ht="15.75" customHeight="1">
      <c r="A732" s="68"/>
      <c r="B732" s="68"/>
      <c r="C732" s="62"/>
      <c r="D732" s="62">
        <f>IF(C732="Simples",Gráficos!B$22,IF(C732="Médio",Gráficos!B$23,IF(C732="Complexo",Gráficos!B$24,0)))</f>
        <v>0</v>
      </c>
      <c r="E732" s="62"/>
      <c r="F732" s="62">
        <f>IF(E732="Simples",Gráficos!B$28,IF(E732="Médio",Gráficos!B$29,IF(E732="Complexo",Gráficos!B$30,0)))</f>
        <v>0</v>
      </c>
      <c r="G732" s="62">
        <f t="shared" si="1"/>
        <v>0</v>
      </c>
      <c r="H732" s="63">
        <f>COUNTIF(Acompanhamento!$E$5:$E$2030,A732)</f>
        <v>0</v>
      </c>
    </row>
    <row r="733" spans="1:8" ht="15.75" customHeight="1">
      <c r="A733" s="68"/>
      <c r="B733" s="68"/>
      <c r="C733" s="62"/>
      <c r="D733" s="62">
        <f>IF(C733="Simples",Gráficos!B$22,IF(C733="Médio",Gráficos!B$23,IF(C733="Complexo",Gráficos!B$24,0)))</f>
        <v>0</v>
      </c>
      <c r="E733" s="62"/>
      <c r="F733" s="62">
        <f>IF(E733="Simples",Gráficos!B$28,IF(E733="Médio",Gráficos!B$29,IF(E733="Complexo",Gráficos!B$30,0)))</f>
        <v>0</v>
      </c>
      <c r="G733" s="62">
        <f t="shared" si="1"/>
        <v>0</v>
      </c>
      <c r="H733" s="63">
        <f>COUNTIF(Acompanhamento!$E$5:$E$2030,A733)</f>
        <v>0</v>
      </c>
    </row>
    <row r="734" spans="1:8" ht="15.75" customHeight="1">
      <c r="A734" s="68"/>
      <c r="B734" s="68"/>
      <c r="C734" s="62"/>
      <c r="D734" s="62">
        <f>IF(C734="Simples",Gráficos!B$22,IF(C734="Médio",Gráficos!B$23,IF(C734="Complexo",Gráficos!B$24,0)))</f>
        <v>0</v>
      </c>
      <c r="E734" s="62"/>
      <c r="F734" s="62">
        <f>IF(E734="Simples",Gráficos!B$28,IF(E734="Médio",Gráficos!B$29,IF(E734="Complexo",Gráficos!B$30,0)))</f>
        <v>0</v>
      </c>
      <c r="G734" s="62">
        <f t="shared" si="1"/>
        <v>0</v>
      </c>
      <c r="H734" s="63">
        <f>COUNTIF(Acompanhamento!$E$5:$E$2030,A734)</f>
        <v>0</v>
      </c>
    </row>
    <row r="735" spans="1:8" ht="15.75" customHeight="1">
      <c r="A735" s="68"/>
      <c r="B735" s="68"/>
      <c r="C735" s="62"/>
      <c r="D735" s="62">
        <f>IF(C735="Simples",Gráficos!B$22,IF(C735="Médio",Gráficos!B$23,IF(C735="Complexo",Gráficos!B$24,0)))</f>
        <v>0</v>
      </c>
      <c r="E735" s="62"/>
      <c r="F735" s="62">
        <f>IF(E735="Simples",Gráficos!B$28,IF(E735="Médio",Gráficos!B$29,IF(E735="Complexo",Gráficos!B$30,0)))</f>
        <v>0</v>
      </c>
      <c r="G735" s="62">
        <f t="shared" si="1"/>
        <v>0</v>
      </c>
      <c r="H735" s="63">
        <f>COUNTIF(Acompanhamento!$E$5:$E$2030,A735)</f>
        <v>0</v>
      </c>
    </row>
    <row r="736" spans="1:8" ht="15.75" customHeight="1">
      <c r="A736" s="68"/>
      <c r="B736" s="68"/>
      <c r="C736" s="62"/>
      <c r="D736" s="62">
        <f>IF(C736="Simples",Gráficos!B$22,IF(C736="Médio",Gráficos!B$23,IF(C736="Complexo",Gráficos!B$24,0)))</f>
        <v>0</v>
      </c>
      <c r="E736" s="62"/>
      <c r="F736" s="62">
        <f>IF(E736="Simples",Gráficos!B$28,IF(E736="Médio",Gráficos!B$29,IF(E736="Complexo",Gráficos!B$30,0)))</f>
        <v>0</v>
      </c>
      <c r="G736" s="62">
        <f t="shared" si="1"/>
        <v>0</v>
      </c>
      <c r="H736" s="63">
        <f>COUNTIF(Acompanhamento!$E$5:$E$2030,A736)</f>
        <v>0</v>
      </c>
    </row>
    <row r="737" spans="1:8" ht="15.75" customHeight="1">
      <c r="A737" s="68"/>
      <c r="B737" s="68"/>
      <c r="C737" s="62"/>
      <c r="D737" s="62">
        <f>IF(C737="Simples",Gráficos!B$22,IF(C737="Médio",Gráficos!B$23,IF(C737="Complexo",Gráficos!B$24,0)))</f>
        <v>0</v>
      </c>
      <c r="E737" s="62"/>
      <c r="F737" s="62">
        <f>IF(E737="Simples",Gráficos!B$28,IF(E737="Médio",Gráficos!B$29,IF(E737="Complexo",Gráficos!B$30,0)))</f>
        <v>0</v>
      </c>
      <c r="G737" s="62">
        <f t="shared" si="1"/>
        <v>0</v>
      </c>
      <c r="H737" s="63">
        <f>COUNTIF(Acompanhamento!$E$5:$E$2030,A737)</f>
        <v>0</v>
      </c>
    </row>
    <row r="738" spans="1:8" ht="15.75" customHeight="1">
      <c r="A738" s="68"/>
      <c r="B738" s="68"/>
      <c r="C738" s="62"/>
      <c r="D738" s="62">
        <f>IF(C738="Simples",Gráficos!B$22,IF(C738="Médio",Gráficos!B$23,IF(C738="Complexo",Gráficos!B$24,0)))</f>
        <v>0</v>
      </c>
      <c r="E738" s="62"/>
      <c r="F738" s="62">
        <f>IF(E738="Simples",Gráficos!B$28,IF(E738="Médio",Gráficos!B$29,IF(E738="Complexo",Gráficos!B$30,0)))</f>
        <v>0</v>
      </c>
      <c r="G738" s="62">
        <f t="shared" si="1"/>
        <v>0</v>
      </c>
      <c r="H738" s="63">
        <f>COUNTIF(Acompanhamento!$E$5:$E$2030,A738)</f>
        <v>0</v>
      </c>
    </row>
    <row r="739" spans="1:8" ht="15.75" customHeight="1">
      <c r="A739" s="68"/>
      <c r="B739" s="68"/>
      <c r="C739" s="62"/>
      <c r="D739" s="62">
        <f>IF(C739="Simples",Gráficos!B$22,IF(C739="Médio",Gráficos!B$23,IF(C739="Complexo",Gráficos!B$24,0)))</f>
        <v>0</v>
      </c>
      <c r="E739" s="62"/>
      <c r="F739" s="62">
        <f>IF(E739="Simples",Gráficos!B$28,IF(E739="Médio",Gráficos!B$29,IF(E739="Complexo",Gráficos!B$30,0)))</f>
        <v>0</v>
      </c>
      <c r="G739" s="62">
        <f t="shared" si="1"/>
        <v>0</v>
      </c>
      <c r="H739" s="63">
        <f>COUNTIF(Acompanhamento!$E$5:$E$2030,A739)</f>
        <v>0</v>
      </c>
    </row>
    <row r="740" spans="1:8" ht="15.75" customHeight="1">
      <c r="A740" s="68"/>
      <c r="B740" s="68"/>
      <c r="C740" s="62"/>
      <c r="D740" s="62">
        <f>IF(C740="Simples",Gráficos!B$22,IF(C740="Médio",Gráficos!B$23,IF(C740="Complexo",Gráficos!B$24,0)))</f>
        <v>0</v>
      </c>
      <c r="E740" s="62"/>
      <c r="F740" s="62">
        <f>IF(E740="Simples",Gráficos!B$28,IF(E740="Médio",Gráficos!B$29,IF(E740="Complexo",Gráficos!B$30,0)))</f>
        <v>0</v>
      </c>
      <c r="G740" s="62">
        <f t="shared" si="1"/>
        <v>0</v>
      </c>
      <c r="H740" s="63">
        <f>COUNTIF(Acompanhamento!$E$5:$E$2030,A740)</f>
        <v>0</v>
      </c>
    </row>
    <row r="741" spans="1:8" ht="15.75" customHeight="1">
      <c r="A741" s="68"/>
      <c r="B741" s="68"/>
      <c r="C741" s="62"/>
      <c r="D741" s="62">
        <f>IF(C741="Simples",Gráficos!B$22,IF(C741="Médio",Gráficos!B$23,IF(C741="Complexo",Gráficos!B$24,0)))</f>
        <v>0</v>
      </c>
      <c r="E741" s="62"/>
      <c r="F741" s="62">
        <f>IF(E741="Simples",Gráficos!B$28,IF(E741="Médio",Gráficos!B$29,IF(E741="Complexo",Gráficos!B$30,0)))</f>
        <v>0</v>
      </c>
      <c r="G741" s="62">
        <f t="shared" si="1"/>
        <v>0</v>
      </c>
      <c r="H741" s="63">
        <f>COUNTIF(Acompanhamento!$E$5:$E$2030,A741)</f>
        <v>0</v>
      </c>
    </row>
    <row r="742" spans="1:8" ht="15.75" customHeight="1">
      <c r="A742" s="68"/>
      <c r="B742" s="68"/>
      <c r="C742" s="62"/>
      <c r="D742" s="62">
        <f>IF(C742="Simples",Gráficos!B$22,IF(C742="Médio",Gráficos!B$23,IF(C742="Complexo",Gráficos!B$24,0)))</f>
        <v>0</v>
      </c>
      <c r="E742" s="62"/>
      <c r="F742" s="62">
        <f>IF(E742="Simples",Gráficos!B$28,IF(E742="Médio",Gráficos!B$29,IF(E742="Complexo",Gráficos!B$30,0)))</f>
        <v>0</v>
      </c>
      <c r="G742" s="62">
        <f t="shared" si="1"/>
        <v>0</v>
      </c>
      <c r="H742" s="63">
        <f>COUNTIF(Acompanhamento!$E$5:$E$2030,A742)</f>
        <v>0</v>
      </c>
    </row>
    <row r="743" spans="1:8" ht="15.75" customHeight="1">
      <c r="A743" s="68"/>
      <c r="B743" s="68"/>
      <c r="C743" s="62"/>
      <c r="D743" s="62">
        <f>IF(C743="Simples",Gráficos!B$22,IF(C743="Médio",Gráficos!B$23,IF(C743="Complexo",Gráficos!B$24,0)))</f>
        <v>0</v>
      </c>
      <c r="E743" s="62"/>
      <c r="F743" s="62">
        <f>IF(E743="Simples",Gráficos!B$28,IF(E743="Médio",Gráficos!B$29,IF(E743="Complexo",Gráficos!B$30,0)))</f>
        <v>0</v>
      </c>
      <c r="G743" s="62">
        <f t="shared" si="1"/>
        <v>0</v>
      </c>
      <c r="H743" s="63">
        <f>COUNTIF(Acompanhamento!$E$5:$E$2030,A743)</f>
        <v>0</v>
      </c>
    </row>
    <row r="744" spans="1:8" ht="15.75" customHeight="1">
      <c r="A744" s="68"/>
      <c r="B744" s="68"/>
      <c r="C744" s="62"/>
      <c r="D744" s="62">
        <f>IF(C744="Simples",Gráficos!B$22,IF(C744="Médio",Gráficos!B$23,IF(C744="Complexo",Gráficos!B$24,0)))</f>
        <v>0</v>
      </c>
      <c r="E744" s="62"/>
      <c r="F744" s="62">
        <f>IF(E744="Simples",Gráficos!B$28,IF(E744="Médio",Gráficos!B$29,IF(E744="Complexo",Gráficos!B$30,0)))</f>
        <v>0</v>
      </c>
      <c r="G744" s="62">
        <f t="shared" si="1"/>
        <v>0</v>
      </c>
      <c r="H744" s="63">
        <f>COUNTIF(Acompanhamento!$E$5:$E$2030,A744)</f>
        <v>0</v>
      </c>
    </row>
    <row r="745" spans="1:8" ht="15.75" customHeight="1">
      <c r="A745" s="68"/>
      <c r="B745" s="68"/>
      <c r="C745" s="62"/>
      <c r="D745" s="62">
        <f>IF(C745="Simples",Gráficos!B$22,IF(C745="Médio",Gráficos!B$23,IF(C745="Complexo",Gráficos!B$24,0)))</f>
        <v>0</v>
      </c>
      <c r="E745" s="62"/>
      <c r="F745" s="62">
        <f>IF(E745="Simples",Gráficos!B$28,IF(E745="Médio",Gráficos!B$29,IF(E745="Complexo",Gráficos!B$30,0)))</f>
        <v>0</v>
      </c>
      <c r="G745" s="62">
        <f t="shared" si="1"/>
        <v>0</v>
      </c>
      <c r="H745" s="63">
        <f>COUNTIF(Acompanhamento!$E$5:$E$2030,A745)</f>
        <v>0</v>
      </c>
    </row>
    <row r="746" spans="1:8" ht="15.75" customHeight="1">
      <c r="A746" s="68"/>
      <c r="B746" s="68"/>
      <c r="C746" s="62"/>
      <c r="D746" s="62">
        <f>IF(C746="Simples",Gráficos!B$22,IF(C746="Médio",Gráficos!B$23,IF(C746="Complexo",Gráficos!B$24,0)))</f>
        <v>0</v>
      </c>
      <c r="E746" s="62"/>
      <c r="F746" s="62">
        <f>IF(E746="Simples",Gráficos!B$28,IF(E746="Médio",Gráficos!B$29,IF(E746="Complexo",Gráficos!B$30,0)))</f>
        <v>0</v>
      </c>
      <c r="G746" s="62">
        <f t="shared" si="1"/>
        <v>0</v>
      </c>
      <c r="H746" s="63">
        <f>COUNTIF(Acompanhamento!$E$5:$E$2030,A746)</f>
        <v>0</v>
      </c>
    </row>
    <row r="747" spans="1:8" ht="15.75" customHeight="1">
      <c r="A747" s="68"/>
      <c r="B747" s="68"/>
      <c r="C747" s="62"/>
      <c r="D747" s="62">
        <f>IF(C747="Simples",Gráficos!B$22,IF(C747="Médio",Gráficos!B$23,IF(C747="Complexo",Gráficos!B$24,0)))</f>
        <v>0</v>
      </c>
      <c r="E747" s="62"/>
      <c r="F747" s="62">
        <f>IF(E747="Simples",Gráficos!B$28,IF(E747="Médio",Gráficos!B$29,IF(E747="Complexo",Gráficos!B$30,0)))</f>
        <v>0</v>
      </c>
      <c r="G747" s="62">
        <f t="shared" si="1"/>
        <v>0</v>
      </c>
      <c r="H747" s="63">
        <f>COUNTIF(Acompanhamento!$E$5:$E$2030,A747)</f>
        <v>0</v>
      </c>
    </row>
    <row r="748" spans="1:8" ht="15.75" customHeight="1">
      <c r="A748" s="68"/>
      <c r="B748" s="68"/>
      <c r="C748" s="62"/>
      <c r="D748" s="62">
        <f>IF(C748="Simples",Gráficos!B$22,IF(C748="Médio",Gráficos!B$23,IF(C748="Complexo",Gráficos!B$24,0)))</f>
        <v>0</v>
      </c>
      <c r="E748" s="62"/>
      <c r="F748" s="62">
        <f>IF(E748="Simples",Gráficos!B$28,IF(E748="Médio",Gráficos!B$29,IF(E748="Complexo",Gráficos!B$30,0)))</f>
        <v>0</v>
      </c>
      <c r="G748" s="62">
        <f t="shared" si="1"/>
        <v>0</v>
      </c>
      <c r="H748" s="63">
        <f>COUNTIF(Acompanhamento!$E$5:$E$2030,A748)</f>
        <v>0</v>
      </c>
    </row>
    <row r="749" spans="1:8" ht="15.75" customHeight="1">
      <c r="A749" s="68"/>
      <c r="B749" s="68"/>
      <c r="C749" s="62"/>
      <c r="D749" s="62">
        <f>IF(C749="Simples",Gráficos!B$22,IF(C749="Médio",Gráficos!B$23,IF(C749="Complexo",Gráficos!B$24,0)))</f>
        <v>0</v>
      </c>
      <c r="E749" s="62"/>
      <c r="F749" s="62">
        <f>IF(E749="Simples",Gráficos!B$28,IF(E749="Médio",Gráficos!B$29,IF(E749="Complexo",Gráficos!B$30,0)))</f>
        <v>0</v>
      </c>
      <c r="G749" s="62">
        <f t="shared" si="1"/>
        <v>0</v>
      </c>
      <c r="H749" s="63">
        <f>COUNTIF(Acompanhamento!$E$5:$E$2030,A749)</f>
        <v>0</v>
      </c>
    </row>
    <row r="750" spans="1:8" ht="15.75" customHeight="1">
      <c r="A750" s="68"/>
      <c r="B750" s="68"/>
      <c r="C750" s="62"/>
      <c r="D750" s="62">
        <f>IF(C750="Simples",Gráficos!B$22,IF(C750="Médio",Gráficos!B$23,IF(C750="Complexo",Gráficos!B$24,0)))</f>
        <v>0</v>
      </c>
      <c r="E750" s="62"/>
      <c r="F750" s="62">
        <f>IF(E750="Simples",Gráficos!B$28,IF(E750="Médio",Gráficos!B$29,IF(E750="Complexo",Gráficos!B$30,0)))</f>
        <v>0</v>
      </c>
      <c r="G750" s="62">
        <f t="shared" si="1"/>
        <v>0</v>
      </c>
      <c r="H750" s="63">
        <f>COUNTIF(Acompanhamento!$E$5:$E$2030,A750)</f>
        <v>0</v>
      </c>
    </row>
    <row r="751" spans="1:8" ht="15.75" customHeight="1">
      <c r="A751" s="68"/>
      <c r="B751" s="68"/>
      <c r="C751" s="62"/>
      <c r="D751" s="62">
        <f>IF(C751="Simples",Gráficos!B$22,IF(C751="Médio",Gráficos!B$23,IF(C751="Complexo",Gráficos!B$24,0)))</f>
        <v>0</v>
      </c>
      <c r="E751" s="62"/>
      <c r="F751" s="62">
        <f>IF(E751="Simples",Gráficos!B$28,IF(E751="Médio",Gráficos!B$29,IF(E751="Complexo",Gráficos!B$30,0)))</f>
        <v>0</v>
      </c>
      <c r="G751" s="62">
        <f t="shared" si="1"/>
        <v>0</v>
      </c>
      <c r="H751" s="63">
        <f>COUNTIF(Acompanhamento!$E$5:$E$2030,A751)</f>
        <v>0</v>
      </c>
    </row>
    <row r="752" spans="1:8" ht="15.75" customHeight="1">
      <c r="A752" s="68"/>
      <c r="B752" s="68"/>
      <c r="C752" s="62"/>
      <c r="D752" s="62">
        <f>IF(C752="Simples",Gráficos!B$22,IF(C752="Médio",Gráficos!B$23,IF(C752="Complexo",Gráficos!B$24,0)))</f>
        <v>0</v>
      </c>
      <c r="E752" s="62"/>
      <c r="F752" s="62">
        <f>IF(E752="Simples",Gráficos!B$28,IF(E752="Médio",Gráficos!B$29,IF(E752="Complexo",Gráficos!B$30,0)))</f>
        <v>0</v>
      </c>
      <c r="G752" s="62">
        <f t="shared" si="1"/>
        <v>0</v>
      </c>
      <c r="H752" s="63">
        <f>COUNTIF(Acompanhamento!$E$5:$E$2030,A752)</f>
        <v>0</v>
      </c>
    </row>
    <row r="753" spans="1:8" ht="15.75" customHeight="1">
      <c r="A753" s="68"/>
      <c r="B753" s="68"/>
      <c r="C753" s="62"/>
      <c r="D753" s="62">
        <f>IF(C753="Simples",Gráficos!B$22,IF(C753="Médio",Gráficos!B$23,IF(C753="Complexo",Gráficos!B$24,0)))</f>
        <v>0</v>
      </c>
      <c r="E753" s="62"/>
      <c r="F753" s="62">
        <f>IF(E753="Simples",Gráficos!B$28,IF(E753="Médio",Gráficos!B$29,IF(E753="Complexo",Gráficos!B$30,0)))</f>
        <v>0</v>
      </c>
      <c r="G753" s="62">
        <f t="shared" si="1"/>
        <v>0</v>
      </c>
      <c r="H753" s="63">
        <f>COUNTIF(Acompanhamento!$E$5:$E$2030,A753)</f>
        <v>0</v>
      </c>
    </row>
    <row r="754" spans="1:8" ht="15.75" customHeight="1">
      <c r="A754" s="68"/>
      <c r="B754" s="68"/>
      <c r="C754" s="62"/>
      <c r="D754" s="62">
        <f>IF(C754="Simples",Gráficos!B$22,IF(C754="Médio",Gráficos!B$23,IF(C754="Complexo",Gráficos!B$24,0)))</f>
        <v>0</v>
      </c>
      <c r="E754" s="62"/>
      <c r="F754" s="62">
        <f>IF(E754="Simples",Gráficos!B$28,IF(E754="Médio",Gráficos!B$29,IF(E754="Complexo",Gráficos!B$30,0)))</f>
        <v>0</v>
      </c>
      <c r="G754" s="62">
        <f t="shared" si="1"/>
        <v>0</v>
      </c>
      <c r="H754" s="63">
        <f>COUNTIF(Acompanhamento!$E$5:$E$2030,A754)</f>
        <v>0</v>
      </c>
    </row>
    <row r="755" spans="1:8" ht="15.75" customHeight="1">
      <c r="A755" s="68"/>
      <c r="B755" s="68"/>
      <c r="C755" s="62"/>
      <c r="D755" s="62">
        <f>IF(C755="Simples",Gráficos!B$22,IF(C755="Médio",Gráficos!B$23,IF(C755="Complexo",Gráficos!B$24,0)))</f>
        <v>0</v>
      </c>
      <c r="E755" s="62"/>
      <c r="F755" s="62">
        <f>IF(E755="Simples",Gráficos!B$28,IF(E755="Médio",Gráficos!B$29,IF(E755="Complexo",Gráficos!B$30,0)))</f>
        <v>0</v>
      </c>
      <c r="G755" s="62">
        <f t="shared" si="1"/>
        <v>0</v>
      </c>
      <c r="H755" s="63">
        <f>COUNTIF(Acompanhamento!$E$5:$E$2030,A755)</f>
        <v>0</v>
      </c>
    </row>
    <row r="756" spans="1:8" ht="15.75" customHeight="1">
      <c r="A756" s="68"/>
      <c r="B756" s="68"/>
      <c r="C756" s="62"/>
      <c r="D756" s="62">
        <f>IF(C756="Simples",Gráficos!B$22,IF(C756="Médio",Gráficos!B$23,IF(C756="Complexo",Gráficos!B$24,0)))</f>
        <v>0</v>
      </c>
      <c r="E756" s="62"/>
      <c r="F756" s="62">
        <f>IF(E756="Simples",Gráficos!B$28,IF(E756="Médio",Gráficos!B$29,IF(E756="Complexo",Gráficos!B$30,0)))</f>
        <v>0</v>
      </c>
      <c r="G756" s="62">
        <f t="shared" si="1"/>
        <v>0</v>
      </c>
      <c r="H756" s="63">
        <f>COUNTIF(Acompanhamento!$E$5:$E$2030,A756)</f>
        <v>0</v>
      </c>
    </row>
    <row r="757" spans="1:8" ht="15.75" customHeight="1">
      <c r="A757" s="68"/>
      <c r="B757" s="68"/>
      <c r="C757" s="62"/>
      <c r="D757" s="62">
        <f>IF(C757="Simples",Gráficos!B$22,IF(C757="Médio",Gráficos!B$23,IF(C757="Complexo",Gráficos!B$24,0)))</f>
        <v>0</v>
      </c>
      <c r="E757" s="62"/>
      <c r="F757" s="62">
        <f>IF(E757="Simples",Gráficos!B$28,IF(E757="Médio",Gráficos!B$29,IF(E757="Complexo",Gráficos!B$30,0)))</f>
        <v>0</v>
      </c>
      <c r="G757" s="62">
        <f t="shared" si="1"/>
        <v>0</v>
      </c>
      <c r="H757" s="63">
        <f>COUNTIF(Acompanhamento!$E$5:$E$2030,A757)</f>
        <v>0</v>
      </c>
    </row>
    <row r="758" spans="1:8" ht="15.75" customHeight="1">
      <c r="A758" s="68"/>
      <c r="B758" s="68"/>
      <c r="C758" s="62"/>
      <c r="D758" s="62">
        <f>IF(C758="Simples",Gráficos!B$22,IF(C758="Médio",Gráficos!B$23,IF(C758="Complexo",Gráficos!B$24,0)))</f>
        <v>0</v>
      </c>
      <c r="E758" s="62"/>
      <c r="F758" s="62">
        <f>IF(E758="Simples",Gráficos!B$28,IF(E758="Médio",Gráficos!B$29,IF(E758="Complexo",Gráficos!B$30,0)))</f>
        <v>0</v>
      </c>
      <c r="G758" s="62">
        <f t="shared" si="1"/>
        <v>0</v>
      </c>
      <c r="H758" s="63">
        <f>COUNTIF(Acompanhamento!$E$5:$E$2030,A758)</f>
        <v>0</v>
      </c>
    </row>
    <row r="759" spans="1:8" ht="15.75" customHeight="1">
      <c r="A759" s="68"/>
      <c r="B759" s="68"/>
      <c r="C759" s="62"/>
      <c r="D759" s="62">
        <f>IF(C759="Simples",Gráficos!B$22,IF(C759="Médio",Gráficos!B$23,IF(C759="Complexo",Gráficos!B$24,0)))</f>
        <v>0</v>
      </c>
      <c r="E759" s="62"/>
      <c r="F759" s="62">
        <f>IF(E759="Simples",Gráficos!B$28,IF(E759="Médio",Gráficos!B$29,IF(E759="Complexo",Gráficos!B$30,0)))</f>
        <v>0</v>
      </c>
      <c r="G759" s="62">
        <f t="shared" si="1"/>
        <v>0</v>
      </c>
      <c r="H759" s="63">
        <f>COUNTIF(Acompanhamento!$E$5:$E$2030,A759)</f>
        <v>0</v>
      </c>
    </row>
    <row r="760" spans="1:8" ht="15.75" customHeight="1">
      <c r="A760" s="68"/>
      <c r="B760" s="68"/>
      <c r="C760" s="62"/>
      <c r="D760" s="62">
        <f>IF(C760="Simples",Gráficos!B$22,IF(C760="Médio",Gráficos!B$23,IF(C760="Complexo",Gráficos!B$24,0)))</f>
        <v>0</v>
      </c>
      <c r="E760" s="62"/>
      <c r="F760" s="62">
        <f>IF(E760="Simples",Gráficos!B$28,IF(E760="Médio",Gráficos!B$29,IF(E760="Complexo",Gráficos!B$30,0)))</f>
        <v>0</v>
      </c>
      <c r="G760" s="62">
        <f t="shared" si="1"/>
        <v>0</v>
      </c>
      <c r="H760" s="63">
        <f>COUNTIF(Acompanhamento!$E$5:$E$2030,A760)</f>
        <v>0</v>
      </c>
    </row>
    <row r="761" spans="1:8" ht="15.75" customHeight="1">
      <c r="A761" s="68"/>
      <c r="B761" s="68"/>
      <c r="C761" s="62"/>
      <c r="D761" s="62">
        <f>IF(C761="Simples",Gráficos!B$22,IF(C761="Médio",Gráficos!B$23,IF(C761="Complexo",Gráficos!B$24,0)))</f>
        <v>0</v>
      </c>
      <c r="E761" s="62"/>
      <c r="F761" s="62">
        <f>IF(E761="Simples",Gráficos!B$28,IF(E761="Médio",Gráficos!B$29,IF(E761="Complexo",Gráficos!B$30,0)))</f>
        <v>0</v>
      </c>
      <c r="G761" s="62">
        <f t="shared" si="1"/>
        <v>0</v>
      </c>
      <c r="H761" s="63">
        <f>COUNTIF(Acompanhamento!$E$5:$E$2030,A761)</f>
        <v>0</v>
      </c>
    </row>
    <row r="762" spans="1:8" ht="15.75" customHeight="1">
      <c r="A762" s="68"/>
      <c r="B762" s="68"/>
      <c r="C762" s="62"/>
      <c r="D762" s="62">
        <f>IF(C762="Simples",Gráficos!B$22,IF(C762="Médio",Gráficos!B$23,IF(C762="Complexo",Gráficos!B$24,0)))</f>
        <v>0</v>
      </c>
      <c r="E762" s="62"/>
      <c r="F762" s="62">
        <f>IF(E762="Simples",Gráficos!B$28,IF(E762="Médio",Gráficos!B$29,IF(E762="Complexo",Gráficos!B$30,0)))</f>
        <v>0</v>
      </c>
      <c r="G762" s="62">
        <f t="shared" si="1"/>
        <v>0</v>
      </c>
      <c r="H762" s="63">
        <f>COUNTIF(Acompanhamento!$E$5:$E$2030,A762)</f>
        <v>0</v>
      </c>
    </row>
    <row r="763" spans="1:8" ht="15.75" customHeight="1">
      <c r="A763" s="68"/>
      <c r="B763" s="68"/>
      <c r="C763" s="62"/>
      <c r="D763" s="62">
        <f>IF(C763="Simples",Gráficos!B$22,IF(C763="Médio",Gráficos!B$23,IF(C763="Complexo",Gráficos!B$24,0)))</f>
        <v>0</v>
      </c>
      <c r="E763" s="62"/>
      <c r="F763" s="62">
        <f>IF(E763="Simples",Gráficos!B$28,IF(E763="Médio",Gráficos!B$29,IF(E763="Complexo",Gráficos!B$30,0)))</f>
        <v>0</v>
      </c>
      <c r="G763" s="62">
        <f t="shared" si="1"/>
        <v>0</v>
      </c>
      <c r="H763" s="63">
        <f>COUNTIF(Acompanhamento!$E$5:$E$2030,A763)</f>
        <v>0</v>
      </c>
    </row>
    <row r="764" spans="1:8" ht="15.75" customHeight="1">
      <c r="A764" s="68"/>
      <c r="B764" s="68"/>
      <c r="C764" s="62"/>
      <c r="D764" s="62">
        <f>IF(C764="Simples",Gráficos!B$22,IF(C764="Médio",Gráficos!B$23,IF(C764="Complexo",Gráficos!B$24,0)))</f>
        <v>0</v>
      </c>
      <c r="E764" s="62"/>
      <c r="F764" s="62">
        <f>IF(E764="Simples",Gráficos!B$28,IF(E764="Médio",Gráficos!B$29,IF(E764="Complexo",Gráficos!B$30,0)))</f>
        <v>0</v>
      </c>
      <c r="G764" s="62">
        <f t="shared" si="1"/>
        <v>0</v>
      </c>
      <c r="H764" s="63">
        <f>COUNTIF(Acompanhamento!$E$5:$E$2030,A764)</f>
        <v>0</v>
      </c>
    </row>
    <row r="765" spans="1:8" ht="15.75" customHeight="1">
      <c r="A765" s="68"/>
      <c r="B765" s="68"/>
      <c r="C765" s="62"/>
      <c r="D765" s="62">
        <f>IF(C765="Simples",Gráficos!B$22,IF(C765="Médio",Gráficos!B$23,IF(C765="Complexo",Gráficos!B$24,0)))</f>
        <v>0</v>
      </c>
      <c r="E765" s="62"/>
      <c r="F765" s="62">
        <f>IF(E765="Simples",Gráficos!B$28,IF(E765="Médio",Gráficos!B$29,IF(E765="Complexo",Gráficos!B$30,0)))</f>
        <v>0</v>
      </c>
      <c r="G765" s="62">
        <f t="shared" si="1"/>
        <v>0</v>
      </c>
      <c r="H765" s="63">
        <f>COUNTIF(Acompanhamento!$E$5:$E$2030,A765)</f>
        <v>0</v>
      </c>
    </row>
    <row r="766" spans="1:8" ht="15.75" customHeight="1">
      <c r="A766" s="68"/>
      <c r="B766" s="68"/>
      <c r="C766" s="62"/>
      <c r="D766" s="62">
        <f>IF(C766="Simples",Gráficos!B$22,IF(C766="Médio",Gráficos!B$23,IF(C766="Complexo",Gráficos!B$24,0)))</f>
        <v>0</v>
      </c>
      <c r="E766" s="62"/>
      <c r="F766" s="62">
        <f>IF(E766="Simples",Gráficos!B$28,IF(E766="Médio",Gráficos!B$29,IF(E766="Complexo",Gráficos!B$30,0)))</f>
        <v>0</v>
      </c>
      <c r="G766" s="62">
        <f t="shared" si="1"/>
        <v>0</v>
      </c>
      <c r="H766" s="63">
        <f>COUNTIF(Acompanhamento!$E$5:$E$2030,A766)</f>
        <v>0</v>
      </c>
    </row>
    <row r="767" spans="1:8" ht="15.75" customHeight="1">
      <c r="A767" s="68"/>
      <c r="B767" s="68"/>
      <c r="C767" s="62"/>
      <c r="D767" s="62">
        <f>IF(C767="Simples",Gráficos!B$22,IF(C767="Médio",Gráficos!B$23,IF(C767="Complexo",Gráficos!B$24,0)))</f>
        <v>0</v>
      </c>
      <c r="E767" s="62"/>
      <c r="F767" s="62">
        <f>IF(E767="Simples",Gráficos!B$28,IF(E767="Médio",Gráficos!B$29,IF(E767="Complexo",Gráficos!B$30,0)))</f>
        <v>0</v>
      </c>
      <c r="G767" s="62">
        <f t="shared" si="1"/>
        <v>0</v>
      </c>
      <c r="H767" s="63">
        <f>COUNTIF(Acompanhamento!$E$5:$E$2030,A767)</f>
        <v>0</v>
      </c>
    </row>
    <row r="768" spans="1:8" ht="15.75" customHeight="1">
      <c r="A768" s="68"/>
      <c r="B768" s="68"/>
      <c r="C768" s="62"/>
      <c r="D768" s="62">
        <f>IF(C768="Simples",Gráficos!B$22,IF(C768="Médio",Gráficos!B$23,IF(C768="Complexo",Gráficos!B$24,0)))</f>
        <v>0</v>
      </c>
      <c r="E768" s="62"/>
      <c r="F768" s="62">
        <f>IF(E768="Simples",Gráficos!B$28,IF(E768="Médio",Gráficos!B$29,IF(E768="Complexo",Gráficos!B$30,0)))</f>
        <v>0</v>
      </c>
      <c r="G768" s="62">
        <f t="shared" si="1"/>
        <v>0</v>
      </c>
      <c r="H768" s="63">
        <f>COUNTIF(Acompanhamento!$E$5:$E$2030,A768)</f>
        <v>0</v>
      </c>
    </row>
    <row r="769" spans="1:8" ht="15.75" customHeight="1">
      <c r="A769" s="68"/>
      <c r="B769" s="68"/>
      <c r="C769" s="62"/>
      <c r="D769" s="62">
        <f>IF(C769="Simples",Gráficos!B$22,IF(C769="Médio",Gráficos!B$23,IF(C769="Complexo",Gráficos!B$24,0)))</f>
        <v>0</v>
      </c>
      <c r="E769" s="62"/>
      <c r="F769" s="62">
        <f>IF(E769="Simples",Gráficos!B$28,IF(E769="Médio",Gráficos!B$29,IF(E769="Complexo",Gráficos!B$30,0)))</f>
        <v>0</v>
      </c>
      <c r="G769" s="62">
        <f t="shared" si="1"/>
        <v>0</v>
      </c>
      <c r="H769" s="63">
        <f>COUNTIF(Acompanhamento!$E$5:$E$2030,A769)</f>
        <v>0</v>
      </c>
    </row>
    <row r="770" spans="1:8" ht="15.75" customHeight="1">
      <c r="A770" s="68"/>
      <c r="B770" s="68"/>
      <c r="C770" s="62"/>
      <c r="D770" s="62">
        <f>IF(C770="Simples",Gráficos!B$22,IF(C770="Médio",Gráficos!B$23,IF(C770="Complexo",Gráficos!B$24,0)))</f>
        <v>0</v>
      </c>
      <c r="E770" s="62"/>
      <c r="F770" s="62">
        <f>IF(E770="Simples",Gráficos!B$28,IF(E770="Médio",Gráficos!B$29,IF(E770="Complexo",Gráficos!B$30,0)))</f>
        <v>0</v>
      </c>
      <c r="G770" s="62">
        <f t="shared" si="1"/>
        <v>0</v>
      </c>
      <c r="H770" s="63">
        <f>COUNTIF(Acompanhamento!$E$5:$E$2030,A770)</f>
        <v>0</v>
      </c>
    </row>
    <row r="771" spans="1:8" ht="15.75" customHeight="1">
      <c r="A771" s="68"/>
      <c r="B771" s="68"/>
      <c r="C771" s="62"/>
      <c r="D771" s="62">
        <f>IF(C771="Simples",Gráficos!B$22,IF(C771="Médio",Gráficos!B$23,IF(C771="Complexo",Gráficos!B$24,0)))</f>
        <v>0</v>
      </c>
      <c r="E771" s="62"/>
      <c r="F771" s="62">
        <f>IF(E771="Simples",Gráficos!B$28,IF(E771="Médio",Gráficos!B$29,IF(E771="Complexo",Gráficos!B$30,0)))</f>
        <v>0</v>
      </c>
      <c r="G771" s="62">
        <f t="shared" si="1"/>
        <v>0</v>
      </c>
      <c r="H771" s="63">
        <f>COUNTIF(Acompanhamento!$E$5:$E$2030,A771)</f>
        <v>0</v>
      </c>
    </row>
    <row r="772" spans="1:8" ht="15.75" customHeight="1">
      <c r="A772" s="68"/>
      <c r="B772" s="68"/>
      <c r="C772" s="62"/>
      <c r="D772" s="62">
        <f>IF(C772="Simples",Gráficos!B$22,IF(C772="Médio",Gráficos!B$23,IF(C772="Complexo",Gráficos!B$24,0)))</f>
        <v>0</v>
      </c>
      <c r="E772" s="62"/>
      <c r="F772" s="62">
        <f>IF(E772="Simples",Gráficos!B$28,IF(E772="Médio",Gráficos!B$29,IF(E772="Complexo",Gráficos!B$30,0)))</f>
        <v>0</v>
      </c>
      <c r="G772" s="62">
        <f t="shared" si="1"/>
        <v>0</v>
      </c>
      <c r="H772" s="63">
        <f>COUNTIF(Acompanhamento!$E$5:$E$2030,A772)</f>
        <v>0</v>
      </c>
    </row>
    <row r="773" spans="1:8" ht="15.75" customHeight="1">
      <c r="A773" s="68"/>
      <c r="B773" s="68"/>
      <c r="C773" s="62"/>
      <c r="D773" s="62">
        <f>IF(C773="Simples",Gráficos!B$22,IF(C773="Médio",Gráficos!B$23,IF(C773="Complexo",Gráficos!B$24,0)))</f>
        <v>0</v>
      </c>
      <c r="E773" s="62"/>
      <c r="F773" s="62">
        <f>IF(E773="Simples",Gráficos!B$28,IF(E773="Médio",Gráficos!B$29,IF(E773="Complexo",Gráficos!B$30,0)))</f>
        <v>0</v>
      </c>
      <c r="G773" s="62">
        <f t="shared" si="1"/>
        <v>0</v>
      </c>
      <c r="H773" s="63">
        <f>COUNTIF(Acompanhamento!$E$5:$E$2030,A773)</f>
        <v>0</v>
      </c>
    </row>
    <row r="774" spans="1:8" ht="15.75" customHeight="1">
      <c r="A774" s="68"/>
      <c r="B774" s="68"/>
      <c r="C774" s="62"/>
      <c r="D774" s="62">
        <f>IF(C774="Simples",Gráficos!B$22,IF(C774="Médio",Gráficos!B$23,IF(C774="Complexo",Gráficos!B$24,0)))</f>
        <v>0</v>
      </c>
      <c r="E774" s="62"/>
      <c r="F774" s="62">
        <f>IF(E774="Simples",Gráficos!B$28,IF(E774="Médio",Gráficos!B$29,IF(E774="Complexo",Gráficos!B$30,0)))</f>
        <v>0</v>
      </c>
      <c r="G774" s="62">
        <f t="shared" si="1"/>
        <v>0</v>
      </c>
      <c r="H774" s="63">
        <f>COUNTIF(Acompanhamento!$E$5:$E$2030,A774)</f>
        <v>0</v>
      </c>
    </row>
    <row r="775" spans="1:8" ht="15.75" customHeight="1">
      <c r="A775" s="68"/>
      <c r="B775" s="68"/>
      <c r="C775" s="62"/>
      <c r="D775" s="62">
        <f>IF(C775="Simples",Gráficos!B$22,IF(C775="Médio",Gráficos!B$23,IF(C775="Complexo",Gráficos!B$24,0)))</f>
        <v>0</v>
      </c>
      <c r="E775" s="62"/>
      <c r="F775" s="62">
        <f>IF(E775="Simples",Gráficos!B$28,IF(E775="Médio",Gráficos!B$29,IF(E775="Complexo",Gráficos!B$30,0)))</f>
        <v>0</v>
      </c>
      <c r="G775" s="62">
        <f t="shared" si="1"/>
        <v>0</v>
      </c>
      <c r="H775" s="63">
        <f>COUNTIF(Acompanhamento!$E$5:$E$2030,A775)</f>
        <v>0</v>
      </c>
    </row>
    <row r="776" spans="1:8" ht="15.75" customHeight="1">
      <c r="A776" s="68"/>
      <c r="B776" s="68"/>
      <c r="C776" s="62"/>
      <c r="D776" s="62">
        <f>IF(C776="Simples",Gráficos!B$22,IF(C776="Médio",Gráficos!B$23,IF(C776="Complexo",Gráficos!B$24,0)))</f>
        <v>0</v>
      </c>
      <c r="E776" s="62"/>
      <c r="F776" s="62">
        <f>IF(E776="Simples",Gráficos!B$28,IF(E776="Médio",Gráficos!B$29,IF(E776="Complexo",Gráficos!B$30,0)))</f>
        <v>0</v>
      </c>
      <c r="G776" s="62">
        <f t="shared" si="1"/>
        <v>0</v>
      </c>
      <c r="H776" s="63">
        <f>COUNTIF(Acompanhamento!$E$5:$E$2030,A776)</f>
        <v>0</v>
      </c>
    </row>
    <row r="777" spans="1:8" ht="15.75" customHeight="1">
      <c r="A777" s="68"/>
      <c r="B777" s="68"/>
      <c r="C777" s="62"/>
      <c r="D777" s="62">
        <f>IF(C777="Simples",Gráficos!B$22,IF(C777="Médio",Gráficos!B$23,IF(C777="Complexo",Gráficos!B$24,0)))</f>
        <v>0</v>
      </c>
      <c r="E777" s="62"/>
      <c r="F777" s="62">
        <f>IF(E777="Simples",Gráficos!B$28,IF(E777="Médio",Gráficos!B$29,IF(E777="Complexo",Gráficos!B$30,0)))</f>
        <v>0</v>
      </c>
      <c r="G777" s="62">
        <f t="shared" si="1"/>
        <v>0</v>
      </c>
      <c r="H777" s="63">
        <f>COUNTIF(Acompanhamento!$E$5:$E$2030,A777)</f>
        <v>0</v>
      </c>
    </row>
    <row r="778" spans="1:8" ht="15.75" customHeight="1">
      <c r="A778" s="68"/>
      <c r="B778" s="68"/>
      <c r="C778" s="62"/>
      <c r="D778" s="62">
        <f>IF(C778="Simples",Gráficos!B$22,IF(C778="Médio",Gráficos!B$23,IF(C778="Complexo",Gráficos!B$24,0)))</f>
        <v>0</v>
      </c>
      <c r="E778" s="62"/>
      <c r="F778" s="62">
        <f>IF(E778="Simples",Gráficos!B$28,IF(E778="Médio",Gráficos!B$29,IF(E778="Complexo",Gráficos!B$30,0)))</f>
        <v>0</v>
      </c>
      <c r="G778" s="62">
        <f t="shared" si="1"/>
        <v>0</v>
      </c>
      <c r="H778" s="63">
        <f>COUNTIF(Acompanhamento!$E$5:$E$2030,A778)</f>
        <v>0</v>
      </c>
    </row>
    <row r="779" spans="1:8" ht="15.75" customHeight="1">
      <c r="A779" s="68"/>
      <c r="B779" s="68"/>
      <c r="C779" s="62"/>
      <c r="D779" s="62">
        <f>IF(C779="Simples",Gráficos!B$22,IF(C779="Médio",Gráficos!B$23,IF(C779="Complexo",Gráficos!B$24,0)))</f>
        <v>0</v>
      </c>
      <c r="E779" s="62"/>
      <c r="F779" s="62">
        <f>IF(E779="Simples",Gráficos!B$28,IF(E779="Médio",Gráficos!B$29,IF(E779="Complexo",Gráficos!B$30,0)))</f>
        <v>0</v>
      </c>
      <c r="G779" s="62">
        <f t="shared" si="1"/>
        <v>0</v>
      </c>
      <c r="H779" s="63">
        <f>COUNTIF(Acompanhamento!$E$5:$E$2030,A779)</f>
        <v>0</v>
      </c>
    </row>
    <row r="780" spans="1:8" ht="15.75" customHeight="1">
      <c r="A780" s="68"/>
      <c r="B780" s="68"/>
      <c r="C780" s="62"/>
      <c r="D780" s="62">
        <f>IF(C780="Simples",Gráficos!B$22,IF(C780="Médio",Gráficos!B$23,IF(C780="Complexo",Gráficos!B$24,0)))</f>
        <v>0</v>
      </c>
      <c r="E780" s="62"/>
      <c r="F780" s="62">
        <f>IF(E780="Simples",Gráficos!B$28,IF(E780="Médio",Gráficos!B$29,IF(E780="Complexo",Gráficos!B$30,0)))</f>
        <v>0</v>
      </c>
      <c r="G780" s="62">
        <f t="shared" si="1"/>
        <v>0</v>
      </c>
      <c r="H780" s="63">
        <f>COUNTIF(Acompanhamento!$E$5:$E$2030,A780)</f>
        <v>0</v>
      </c>
    </row>
    <row r="781" spans="1:8" ht="15.75" customHeight="1">
      <c r="A781" s="68"/>
      <c r="B781" s="68"/>
      <c r="C781" s="62"/>
      <c r="D781" s="62">
        <f>IF(C781="Simples",Gráficos!B$22,IF(C781="Médio",Gráficos!B$23,IF(C781="Complexo",Gráficos!B$24,0)))</f>
        <v>0</v>
      </c>
      <c r="E781" s="62"/>
      <c r="F781" s="62">
        <f>IF(E781="Simples",Gráficos!B$28,IF(E781="Médio",Gráficos!B$29,IF(E781="Complexo",Gráficos!B$30,0)))</f>
        <v>0</v>
      </c>
      <c r="G781" s="62">
        <f t="shared" si="1"/>
        <v>0</v>
      </c>
      <c r="H781" s="63">
        <f>COUNTIF(Acompanhamento!$E$5:$E$2030,A781)</f>
        <v>0</v>
      </c>
    </row>
    <row r="782" spans="1:8" ht="15.75" customHeight="1">
      <c r="A782" s="68"/>
      <c r="B782" s="68"/>
      <c r="C782" s="62"/>
      <c r="D782" s="62">
        <f>IF(C782="Simples",Gráficos!B$22,IF(C782="Médio",Gráficos!B$23,IF(C782="Complexo",Gráficos!B$24,0)))</f>
        <v>0</v>
      </c>
      <c r="E782" s="62"/>
      <c r="F782" s="62">
        <f>IF(E782="Simples",Gráficos!B$28,IF(E782="Médio",Gráficos!B$29,IF(E782="Complexo",Gráficos!B$30,0)))</f>
        <v>0</v>
      </c>
      <c r="G782" s="62">
        <f t="shared" si="1"/>
        <v>0</v>
      </c>
      <c r="H782" s="63">
        <f>COUNTIF(Acompanhamento!$E$5:$E$2030,A782)</f>
        <v>0</v>
      </c>
    </row>
    <row r="783" spans="1:8" ht="15.75" customHeight="1">
      <c r="A783" s="68"/>
      <c r="B783" s="68"/>
      <c r="C783" s="62"/>
      <c r="D783" s="62">
        <f>IF(C783="Simples",Gráficos!B$22,IF(C783="Médio",Gráficos!B$23,IF(C783="Complexo",Gráficos!B$24,0)))</f>
        <v>0</v>
      </c>
      <c r="E783" s="62"/>
      <c r="F783" s="62">
        <f>IF(E783="Simples",Gráficos!B$28,IF(E783="Médio",Gráficos!B$29,IF(E783="Complexo",Gráficos!B$30,0)))</f>
        <v>0</v>
      </c>
      <c r="G783" s="62">
        <f t="shared" si="1"/>
        <v>0</v>
      </c>
      <c r="H783" s="63">
        <f>COUNTIF(Acompanhamento!$E$5:$E$2030,A783)</f>
        <v>0</v>
      </c>
    </row>
    <row r="784" spans="1:8" ht="15.75" customHeight="1">
      <c r="A784" s="68"/>
      <c r="B784" s="68"/>
      <c r="C784" s="62"/>
      <c r="D784" s="62">
        <f>IF(C784="Simples",Gráficos!B$22,IF(C784="Médio",Gráficos!B$23,IF(C784="Complexo",Gráficos!B$24,0)))</f>
        <v>0</v>
      </c>
      <c r="E784" s="62"/>
      <c r="F784" s="62">
        <f>IF(E784="Simples",Gráficos!B$28,IF(E784="Médio",Gráficos!B$29,IF(E784="Complexo",Gráficos!B$30,0)))</f>
        <v>0</v>
      </c>
      <c r="G784" s="62">
        <f t="shared" si="1"/>
        <v>0</v>
      </c>
      <c r="H784" s="63">
        <f>COUNTIF(Acompanhamento!$E$5:$E$2030,A784)</f>
        <v>0</v>
      </c>
    </row>
    <row r="785" spans="1:8" ht="15.75" customHeight="1">
      <c r="A785" s="68"/>
      <c r="B785" s="68"/>
      <c r="C785" s="62"/>
      <c r="D785" s="62">
        <f>IF(C785="Simples",Gráficos!B$22,IF(C785="Médio",Gráficos!B$23,IF(C785="Complexo",Gráficos!B$24,0)))</f>
        <v>0</v>
      </c>
      <c r="E785" s="62"/>
      <c r="F785" s="62">
        <f>IF(E785="Simples",Gráficos!B$28,IF(E785="Médio",Gráficos!B$29,IF(E785="Complexo",Gráficos!B$30,0)))</f>
        <v>0</v>
      </c>
      <c r="G785" s="62">
        <f t="shared" si="1"/>
        <v>0</v>
      </c>
      <c r="H785" s="63">
        <f>COUNTIF(Acompanhamento!$E$5:$E$2030,A785)</f>
        <v>0</v>
      </c>
    </row>
    <row r="786" spans="1:8" ht="15.75" customHeight="1">
      <c r="A786" s="68"/>
      <c r="B786" s="68"/>
      <c r="C786" s="62"/>
      <c r="D786" s="62">
        <f>IF(C786="Simples",Gráficos!B$22,IF(C786="Médio",Gráficos!B$23,IF(C786="Complexo",Gráficos!B$24,0)))</f>
        <v>0</v>
      </c>
      <c r="E786" s="62"/>
      <c r="F786" s="62">
        <f>IF(E786="Simples",Gráficos!B$28,IF(E786="Médio",Gráficos!B$29,IF(E786="Complexo",Gráficos!B$30,0)))</f>
        <v>0</v>
      </c>
      <c r="G786" s="62">
        <f t="shared" si="1"/>
        <v>0</v>
      </c>
      <c r="H786" s="63">
        <f>COUNTIF(Acompanhamento!$E$5:$E$2030,A786)</f>
        <v>0</v>
      </c>
    </row>
    <row r="787" spans="1:8" ht="15.75" customHeight="1">
      <c r="A787" s="68"/>
      <c r="B787" s="68"/>
      <c r="C787" s="62"/>
      <c r="D787" s="62">
        <f>IF(C787="Simples",Gráficos!B$22,IF(C787="Médio",Gráficos!B$23,IF(C787="Complexo",Gráficos!B$24,0)))</f>
        <v>0</v>
      </c>
      <c r="E787" s="62"/>
      <c r="F787" s="62">
        <f>IF(E787="Simples",Gráficos!B$28,IF(E787="Médio",Gráficos!B$29,IF(E787="Complexo",Gráficos!B$30,0)))</f>
        <v>0</v>
      </c>
      <c r="G787" s="62">
        <f t="shared" si="1"/>
        <v>0</v>
      </c>
      <c r="H787" s="63">
        <f>COUNTIF(Acompanhamento!$E$5:$E$2030,A787)</f>
        <v>0</v>
      </c>
    </row>
    <row r="788" spans="1:8" ht="15.75" customHeight="1">
      <c r="A788" s="68"/>
      <c r="B788" s="68"/>
      <c r="C788" s="62"/>
      <c r="D788" s="62">
        <f>IF(C788="Simples",Gráficos!B$22,IF(C788="Médio",Gráficos!B$23,IF(C788="Complexo",Gráficos!B$24,0)))</f>
        <v>0</v>
      </c>
      <c r="E788" s="62"/>
      <c r="F788" s="62">
        <f>IF(E788="Simples",Gráficos!B$28,IF(E788="Médio",Gráficos!B$29,IF(E788="Complexo",Gráficos!B$30,0)))</f>
        <v>0</v>
      </c>
      <c r="G788" s="62">
        <f t="shared" si="1"/>
        <v>0</v>
      </c>
      <c r="H788" s="63">
        <f>COUNTIF(Acompanhamento!$E$5:$E$2030,A788)</f>
        <v>0</v>
      </c>
    </row>
    <row r="789" spans="1:8" ht="15.75" customHeight="1">
      <c r="A789" s="68"/>
      <c r="B789" s="68"/>
      <c r="C789" s="62"/>
      <c r="D789" s="62">
        <f>IF(C789="Simples",Gráficos!B$22,IF(C789="Médio",Gráficos!B$23,IF(C789="Complexo",Gráficos!B$24,0)))</f>
        <v>0</v>
      </c>
      <c r="E789" s="62"/>
      <c r="F789" s="62">
        <f>IF(E789="Simples",Gráficos!B$28,IF(E789="Médio",Gráficos!B$29,IF(E789="Complexo",Gráficos!B$30,0)))</f>
        <v>0</v>
      </c>
      <c r="G789" s="62">
        <f t="shared" si="1"/>
        <v>0</v>
      </c>
      <c r="H789" s="63">
        <f>COUNTIF(Acompanhamento!$E$5:$E$2030,A789)</f>
        <v>0</v>
      </c>
    </row>
    <row r="790" spans="1:8" ht="15.75" customHeight="1">
      <c r="A790" s="68"/>
      <c r="B790" s="68"/>
      <c r="C790" s="62"/>
      <c r="D790" s="62">
        <f>IF(C790="Simples",Gráficos!B$22,IF(C790="Médio",Gráficos!B$23,IF(C790="Complexo",Gráficos!B$24,0)))</f>
        <v>0</v>
      </c>
      <c r="E790" s="62"/>
      <c r="F790" s="62">
        <f>IF(E790="Simples",Gráficos!B$28,IF(E790="Médio",Gráficos!B$29,IF(E790="Complexo",Gráficos!B$30,0)))</f>
        <v>0</v>
      </c>
      <c r="G790" s="62">
        <f t="shared" si="1"/>
        <v>0</v>
      </c>
      <c r="H790" s="63">
        <f>COUNTIF(Acompanhamento!$E$5:$E$2030,A790)</f>
        <v>0</v>
      </c>
    </row>
    <row r="791" spans="1:8" ht="15.75" customHeight="1">
      <c r="A791" s="68"/>
      <c r="B791" s="68"/>
      <c r="C791" s="62"/>
      <c r="D791" s="62">
        <f>IF(C791="Simples",Gráficos!B$22,IF(C791="Médio",Gráficos!B$23,IF(C791="Complexo",Gráficos!B$24,0)))</f>
        <v>0</v>
      </c>
      <c r="E791" s="62"/>
      <c r="F791" s="62">
        <f>IF(E791="Simples",Gráficos!B$28,IF(E791="Médio",Gráficos!B$29,IF(E791="Complexo",Gráficos!B$30,0)))</f>
        <v>0</v>
      </c>
      <c r="G791" s="62">
        <f t="shared" si="1"/>
        <v>0</v>
      </c>
      <c r="H791" s="63">
        <f>COUNTIF(Acompanhamento!$E$5:$E$2030,A791)</f>
        <v>0</v>
      </c>
    </row>
    <row r="792" spans="1:8" ht="15.75" customHeight="1">
      <c r="A792" s="68"/>
      <c r="B792" s="68"/>
      <c r="C792" s="62"/>
      <c r="D792" s="62">
        <f>IF(C792="Simples",Gráficos!B$22,IF(C792="Médio",Gráficos!B$23,IF(C792="Complexo",Gráficos!B$24,0)))</f>
        <v>0</v>
      </c>
      <c r="E792" s="62"/>
      <c r="F792" s="62">
        <f>IF(E792="Simples",Gráficos!B$28,IF(E792="Médio",Gráficos!B$29,IF(E792="Complexo",Gráficos!B$30,0)))</f>
        <v>0</v>
      </c>
      <c r="G792" s="62">
        <f t="shared" si="1"/>
        <v>0</v>
      </c>
      <c r="H792" s="63">
        <f>COUNTIF(Acompanhamento!$E$5:$E$2030,A792)</f>
        <v>0</v>
      </c>
    </row>
    <row r="793" spans="1:8" ht="15.75" customHeight="1">
      <c r="A793" s="68"/>
      <c r="B793" s="68"/>
      <c r="C793" s="62"/>
      <c r="D793" s="62">
        <f>IF(C793="Simples",Gráficos!B$22,IF(C793="Médio",Gráficos!B$23,IF(C793="Complexo",Gráficos!B$24,0)))</f>
        <v>0</v>
      </c>
      <c r="E793" s="62"/>
      <c r="F793" s="62">
        <f>IF(E793="Simples",Gráficos!B$28,IF(E793="Médio",Gráficos!B$29,IF(E793="Complexo",Gráficos!B$30,0)))</f>
        <v>0</v>
      </c>
      <c r="G793" s="62">
        <f t="shared" si="1"/>
        <v>0</v>
      </c>
      <c r="H793" s="63">
        <f>COUNTIF(Acompanhamento!$E$5:$E$2030,A793)</f>
        <v>0</v>
      </c>
    </row>
    <row r="794" spans="1:8" ht="15.75" customHeight="1">
      <c r="A794" s="68"/>
      <c r="B794" s="68"/>
      <c r="C794" s="62"/>
      <c r="D794" s="62">
        <f>IF(C794="Simples",Gráficos!B$22,IF(C794="Médio",Gráficos!B$23,IF(C794="Complexo",Gráficos!B$24,0)))</f>
        <v>0</v>
      </c>
      <c r="E794" s="62"/>
      <c r="F794" s="62">
        <f>IF(E794="Simples",Gráficos!B$28,IF(E794="Médio",Gráficos!B$29,IF(E794="Complexo",Gráficos!B$30,0)))</f>
        <v>0</v>
      </c>
      <c r="G794" s="62">
        <f t="shared" si="1"/>
        <v>0</v>
      </c>
      <c r="H794" s="63">
        <f>COUNTIF(Acompanhamento!$E$5:$E$2030,A794)</f>
        <v>0</v>
      </c>
    </row>
    <row r="795" spans="1:8" ht="15.75" customHeight="1">
      <c r="A795" s="68"/>
      <c r="B795" s="68"/>
      <c r="C795" s="62"/>
      <c r="D795" s="62">
        <f>IF(C795="Simples",Gráficos!B$22,IF(C795="Médio",Gráficos!B$23,IF(C795="Complexo",Gráficos!B$24,0)))</f>
        <v>0</v>
      </c>
      <c r="E795" s="62"/>
      <c r="F795" s="62">
        <f>IF(E795="Simples",Gráficos!B$28,IF(E795="Médio",Gráficos!B$29,IF(E795="Complexo",Gráficos!B$30,0)))</f>
        <v>0</v>
      </c>
      <c r="G795" s="62">
        <f t="shared" si="1"/>
        <v>0</v>
      </c>
      <c r="H795" s="63">
        <f>COUNTIF(Acompanhamento!$E$5:$E$2030,A795)</f>
        <v>0</v>
      </c>
    </row>
    <row r="796" spans="1:8" ht="15.75" customHeight="1">
      <c r="A796" s="68"/>
      <c r="B796" s="68"/>
      <c r="C796" s="62"/>
      <c r="D796" s="62">
        <f>IF(C796="Simples",Gráficos!B$22,IF(C796="Médio",Gráficos!B$23,IF(C796="Complexo",Gráficos!B$24,0)))</f>
        <v>0</v>
      </c>
      <c r="E796" s="62"/>
      <c r="F796" s="62">
        <f>IF(E796="Simples",Gráficos!B$28,IF(E796="Médio",Gráficos!B$29,IF(E796="Complexo",Gráficos!B$30,0)))</f>
        <v>0</v>
      </c>
      <c r="G796" s="62">
        <f t="shared" si="1"/>
        <v>0</v>
      </c>
      <c r="H796" s="63">
        <f>COUNTIF(Acompanhamento!$E$5:$E$2030,A796)</f>
        <v>0</v>
      </c>
    </row>
    <row r="797" spans="1:8" ht="15.75" customHeight="1">
      <c r="A797" s="68"/>
      <c r="B797" s="68"/>
      <c r="C797" s="62"/>
      <c r="D797" s="62">
        <f>IF(C797="Simples",Gráficos!B$22,IF(C797="Médio",Gráficos!B$23,IF(C797="Complexo",Gráficos!B$24,0)))</f>
        <v>0</v>
      </c>
      <c r="E797" s="62"/>
      <c r="F797" s="62">
        <f>IF(E797="Simples",Gráficos!B$28,IF(E797="Médio",Gráficos!B$29,IF(E797="Complexo",Gráficos!B$30,0)))</f>
        <v>0</v>
      </c>
      <c r="G797" s="62">
        <f t="shared" si="1"/>
        <v>0</v>
      </c>
      <c r="H797" s="63">
        <f>COUNTIF(Acompanhamento!$E$5:$E$2030,A797)</f>
        <v>0</v>
      </c>
    </row>
    <row r="798" spans="1:8" ht="15.75" customHeight="1">
      <c r="A798" s="68"/>
      <c r="B798" s="68"/>
      <c r="C798" s="62"/>
      <c r="D798" s="62">
        <f>IF(C798="Simples",Gráficos!B$22,IF(C798="Médio",Gráficos!B$23,IF(C798="Complexo",Gráficos!B$24,0)))</f>
        <v>0</v>
      </c>
      <c r="E798" s="62"/>
      <c r="F798" s="62">
        <f>IF(E798="Simples",Gráficos!B$28,IF(E798="Médio",Gráficos!B$29,IF(E798="Complexo",Gráficos!B$30,0)))</f>
        <v>0</v>
      </c>
      <c r="G798" s="62">
        <f t="shared" si="1"/>
        <v>0</v>
      </c>
      <c r="H798" s="63">
        <f>COUNTIF(Acompanhamento!$E$5:$E$2030,A798)</f>
        <v>0</v>
      </c>
    </row>
    <row r="799" spans="1:8" ht="15.75" customHeight="1">
      <c r="A799" s="68"/>
      <c r="B799" s="68"/>
      <c r="C799" s="62"/>
      <c r="D799" s="62">
        <f>IF(C799="Simples",Gráficos!B$22,IF(C799="Médio",Gráficos!B$23,IF(C799="Complexo",Gráficos!B$24,0)))</f>
        <v>0</v>
      </c>
      <c r="E799" s="62"/>
      <c r="F799" s="62">
        <f>IF(E799="Simples",Gráficos!B$28,IF(E799="Médio",Gráficos!B$29,IF(E799="Complexo",Gráficos!B$30,0)))</f>
        <v>0</v>
      </c>
      <c r="G799" s="62">
        <f t="shared" si="1"/>
        <v>0</v>
      </c>
      <c r="H799" s="63">
        <f>COUNTIF(Acompanhamento!$E$5:$E$2030,A799)</f>
        <v>0</v>
      </c>
    </row>
    <row r="800" spans="1:8" ht="15.75" customHeight="1">
      <c r="A800" s="68"/>
      <c r="B800" s="68"/>
      <c r="C800" s="62"/>
      <c r="D800" s="62">
        <f>IF(C800="Simples",Gráficos!B$22,IF(C800="Médio",Gráficos!B$23,IF(C800="Complexo",Gráficos!B$24,0)))</f>
        <v>0</v>
      </c>
      <c r="E800" s="62"/>
      <c r="F800" s="62">
        <f>IF(E800="Simples",Gráficos!B$28,IF(E800="Médio",Gráficos!B$29,IF(E800="Complexo",Gráficos!B$30,0)))</f>
        <v>0</v>
      </c>
      <c r="G800" s="62">
        <f t="shared" si="1"/>
        <v>0</v>
      </c>
      <c r="H800" s="63">
        <f>COUNTIF(Acompanhamento!$E$5:$E$2030,A800)</f>
        <v>0</v>
      </c>
    </row>
    <row r="801" spans="1:8" ht="15.75" customHeight="1">
      <c r="A801" s="68"/>
      <c r="B801" s="68"/>
      <c r="C801" s="62"/>
      <c r="D801" s="62">
        <f>IF(C801="Simples",Gráficos!B$22,IF(C801="Médio",Gráficos!B$23,IF(C801="Complexo",Gráficos!B$24,0)))</f>
        <v>0</v>
      </c>
      <c r="E801" s="62"/>
      <c r="F801" s="62">
        <f>IF(E801="Simples",Gráficos!B$28,IF(E801="Médio",Gráficos!B$29,IF(E801="Complexo",Gráficos!B$30,0)))</f>
        <v>0</v>
      </c>
      <c r="G801" s="62">
        <f t="shared" si="1"/>
        <v>0</v>
      </c>
      <c r="H801" s="63">
        <f>COUNTIF(Acompanhamento!$E$5:$E$2030,A801)</f>
        <v>0</v>
      </c>
    </row>
    <row r="802" spans="1:8" ht="15.75" customHeight="1">
      <c r="A802" s="69"/>
      <c r="B802" s="69"/>
      <c r="C802" s="70"/>
      <c r="D802" s="71"/>
      <c r="E802" s="70"/>
      <c r="F802" s="72"/>
      <c r="G802" s="73"/>
      <c r="H802" s="74"/>
    </row>
  </sheetData>
  <mergeCells count="13">
    <mergeCell ref="B8:H8"/>
    <mergeCell ref="B9:H9"/>
    <mergeCell ref="B10:H10"/>
    <mergeCell ref="D11:E11"/>
    <mergeCell ref="F11:G11"/>
    <mergeCell ref="F6:G6"/>
    <mergeCell ref="J7:K7"/>
    <mergeCell ref="B1:D1"/>
    <mergeCell ref="D2:H2"/>
    <mergeCell ref="D3:H3"/>
    <mergeCell ref="D4:F4"/>
    <mergeCell ref="F5:G5"/>
    <mergeCell ref="C7:H7"/>
  </mergeCells>
  <dataValidations count="2">
    <dataValidation type="list" allowBlank="1" showErrorMessage="1" sqref="C16:C801">
      <formula1>Gráficos!$A$22:$A$24</formula1>
    </dataValidation>
    <dataValidation type="list" allowBlank="1" showErrorMessage="1" sqref="E16:E801">
      <formula1>Gráficos!$A$28:$A$30</formula1>
    </dataValidation>
  </dataValidations>
  <hyperlinks>
    <hyperlink ref="B9" r:id="rId1"/>
  </hyperlinks>
  <pageMargins left="0.511811024" right="0.511811024" top="0.78740157499999996" bottom="0.78740157499999996" header="0" footer="0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A1:N2031"/>
  <sheetViews>
    <sheetView tabSelected="1" workbookViewId="0">
      <pane ySplit="4" topLeftCell="A5" activePane="bottomLeft" state="frozen"/>
      <selection pane="bottomLeft" activeCell="D23" sqref="D23"/>
    </sheetView>
  </sheetViews>
  <sheetFormatPr defaultColWidth="14.42578125" defaultRowHeight="15" customHeight="1"/>
  <cols>
    <col min="1" max="1" width="3.42578125" customWidth="1"/>
    <col min="2" max="2" width="8.140625" customWidth="1"/>
    <col min="3" max="3" width="49" customWidth="1"/>
    <col min="4" max="4" width="58.7109375" customWidth="1"/>
    <col min="5" max="5" width="15.85546875" customWidth="1"/>
    <col min="6" max="6" width="13.140625" customWidth="1"/>
    <col min="7" max="7" width="13.42578125" customWidth="1"/>
    <col min="8" max="8" width="15.42578125" customWidth="1"/>
    <col min="9" max="9" width="13" customWidth="1"/>
    <col min="10" max="10" width="12.140625" customWidth="1"/>
    <col min="11" max="11" width="11.42578125" customWidth="1"/>
    <col min="12" max="12" width="9.140625" customWidth="1"/>
    <col min="13" max="13" width="4.28515625" customWidth="1"/>
    <col min="14" max="14" width="11.42578125" customWidth="1"/>
  </cols>
  <sheetData>
    <row r="1" spans="1:14" ht="15" hidden="1" customHeight="1">
      <c r="A1" s="6"/>
      <c r="B1" s="238" t="s">
        <v>58</v>
      </c>
      <c r="C1" s="227"/>
      <c r="D1" s="239" t="e">
        <f>'Apresentação Projeto'!#REF!</f>
        <v>#REF!</v>
      </c>
      <c r="E1" s="226"/>
      <c r="F1" s="226"/>
      <c r="G1" s="226"/>
      <c r="H1" s="226"/>
      <c r="I1" s="226"/>
      <c r="J1" s="226"/>
      <c r="K1" s="226"/>
      <c r="L1" s="226"/>
      <c r="M1" s="226"/>
      <c r="N1" s="227"/>
    </row>
    <row r="2" spans="1:14" ht="21.75" customHeight="1">
      <c r="A2" s="240" t="s">
        <v>59</v>
      </c>
      <c r="B2" s="221"/>
      <c r="C2" s="221"/>
      <c r="D2" s="221"/>
      <c r="E2" s="221"/>
      <c r="F2" s="221"/>
      <c r="G2" s="221"/>
      <c r="H2" s="221"/>
      <c r="I2" s="221"/>
      <c r="J2" s="224"/>
    </row>
    <row r="3" spans="1:14">
      <c r="A3" s="75"/>
      <c r="B3" s="241" t="s">
        <v>60</v>
      </c>
      <c r="C3" s="243" t="s">
        <v>61</v>
      </c>
      <c r="D3" s="233" t="s">
        <v>43</v>
      </c>
      <c r="E3" s="244" t="s">
        <v>42</v>
      </c>
      <c r="F3" s="243" t="s">
        <v>62</v>
      </c>
      <c r="G3" s="76">
        <f t="shared" ref="G3:J3" si="0">G2031</f>
        <v>8</v>
      </c>
      <c r="H3" s="76">
        <f t="shared" si="0"/>
        <v>1</v>
      </c>
      <c r="I3" s="76">
        <f t="shared" si="0"/>
        <v>0</v>
      </c>
      <c r="J3" s="76">
        <f t="shared" si="0"/>
        <v>0</v>
      </c>
    </row>
    <row r="4" spans="1:14" ht="37.5" customHeight="1">
      <c r="A4" s="75"/>
      <c r="B4" s="242"/>
      <c r="C4" s="234"/>
      <c r="D4" s="234"/>
      <c r="E4" s="234"/>
      <c r="F4" s="234"/>
      <c r="G4" s="77" t="s">
        <v>63</v>
      </c>
      <c r="H4" s="78" t="s">
        <v>64</v>
      </c>
      <c r="I4" s="79" t="s">
        <v>206</v>
      </c>
      <c r="J4" s="80" t="s">
        <v>207</v>
      </c>
    </row>
    <row r="5" spans="1:14">
      <c r="A5" s="81" t="s">
        <v>65</v>
      </c>
      <c r="B5" s="82" t="s">
        <v>66</v>
      </c>
      <c r="C5" s="83" t="s">
        <v>208</v>
      </c>
      <c r="D5" s="84"/>
      <c r="E5" s="85"/>
      <c r="F5" s="86"/>
      <c r="G5" s="87"/>
      <c r="H5" s="88"/>
      <c r="I5" s="89"/>
      <c r="J5" s="90"/>
    </row>
    <row r="6" spans="1:14">
      <c r="A6" s="91"/>
      <c r="B6" s="92" t="s">
        <v>67</v>
      </c>
      <c r="C6" s="102" t="s">
        <v>210</v>
      </c>
      <c r="D6" s="103" t="s">
        <v>214</v>
      </c>
      <c r="E6" s="94" t="s">
        <v>50</v>
      </c>
      <c r="F6" s="95" t="s">
        <v>69</v>
      </c>
      <c r="G6" s="87" t="s">
        <v>65</v>
      </c>
      <c r="H6" s="96" t="s">
        <v>65</v>
      </c>
      <c r="I6" s="89"/>
      <c r="J6" s="90"/>
    </row>
    <row r="7" spans="1:14" ht="30">
      <c r="A7" s="91"/>
      <c r="B7" s="92" t="s">
        <v>70</v>
      </c>
      <c r="C7" s="102" t="s">
        <v>211</v>
      </c>
      <c r="D7" s="103" t="s">
        <v>215</v>
      </c>
      <c r="E7" s="97" t="s">
        <v>50</v>
      </c>
      <c r="F7" s="95"/>
      <c r="G7" s="98" t="s">
        <v>65</v>
      </c>
      <c r="H7" s="99"/>
      <c r="I7" s="100"/>
      <c r="J7" s="101"/>
    </row>
    <row r="8" spans="1:14">
      <c r="A8" s="91"/>
      <c r="B8" s="92" t="s">
        <v>73</v>
      </c>
      <c r="C8" s="209" t="s">
        <v>212</v>
      </c>
      <c r="D8" s="103" t="s">
        <v>216</v>
      </c>
      <c r="E8" s="97" t="s">
        <v>50</v>
      </c>
      <c r="F8" s="95"/>
      <c r="G8" s="98" t="s">
        <v>65</v>
      </c>
      <c r="H8" s="99"/>
      <c r="I8" s="100"/>
      <c r="J8" s="101"/>
    </row>
    <row r="9" spans="1:14">
      <c r="A9" s="91"/>
      <c r="B9" s="92" t="s">
        <v>76</v>
      </c>
      <c r="C9" s="209" t="s">
        <v>213</v>
      </c>
      <c r="D9" s="103" t="s">
        <v>217</v>
      </c>
      <c r="E9" s="97" t="s">
        <v>50</v>
      </c>
      <c r="F9" s="95"/>
      <c r="G9" s="98" t="s">
        <v>65</v>
      </c>
      <c r="H9" s="99"/>
      <c r="I9" s="100"/>
      <c r="J9" s="101"/>
    </row>
    <row r="10" spans="1:14">
      <c r="A10" s="91"/>
      <c r="B10" s="92" t="s">
        <v>78</v>
      </c>
      <c r="C10" s="102"/>
      <c r="D10" s="103"/>
      <c r="E10" s="94"/>
      <c r="F10" s="95"/>
      <c r="G10" s="104"/>
      <c r="H10" s="99"/>
      <c r="I10" s="100"/>
      <c r="J10" s="101"/>
    </row>
    <row r="11" spans="1:14">
      <c r="A11" s="91"/>
      <c r="B11" s="92" t="s">
        <v>79</v>
      </c>
      <c r="C11" s="102"/>
      <c r="D11" s="103"/>
      <c r="E11" s="94"/>
      <c r="F11" s="95"/>
      <c r="G11" s="104"/>
      <c r="H11" s="99"/>
      <c r="I11" s="100"/>
      <c r="J11" s="101"/>
    </row>
    <row r="12" spans="1:14">
      <c r="A12" s="91"/>
      <c r="B12" s="92" t="s">
        <v>80</v>
      </c>
      <c r="C12" s="102"/>
      <c r="D12" s="103"/>
      <c r="E12" s="94"/>
      <c r="F12" s="95"/>
      <c r="G12" s="104"/>
      <c r="H12" s="99"/>
      <c r="I12" s="100"/>
      <c r="J12" s="101"/>
    </row>
    <row r="13" spans="1:14">
      <c r="A13" s="91"/>
      <c r="B13" s="92" t="s">
        <v>81</v>
      </c>
      <c r="C13" s="102"/>
      <c r="D13" s="103"/>
      <c r="E13" s="94"/>
      <c r="F13" s="95"/>
      <c r="G13" s="104"/>
      <c r="H13" s="99"/>
      <c r="I13" s="100"/>
      <c r="J13" s="101"/>
    </row>
    <row r="14" spans="1:14">
      <c r="A14" s="91"/>
      <c r="B14" s="92" t="s">
        <v>82</v>
      </c>
      <c r="C14" s="102"/>
      <c r="D14" s="103"/>
      <c r="E14" s="94"/>
      <c r="F14" s="95"/>
      <c r="G14" s="104"/>
      <c r="H14" s="99"/>
      <c r="I14" s="100"/>
      <c r="J14" s="101"/>
    </row>
    <row r="15" spans="1:14">
      <c r="A15" s="91"/>
      <c r="B15" s="92" t="s">
        <v>83</v>
      </c>
      <c r="C15" s="102"/>
      <c r="D15" s="103"/>
      <c r="E15" s="94"/>
      <c r="F15" s="95"/>
      <c r="G15" s="104"/>
      <c r="H15" s="99"/>
      <c r="I15" s="100"/>
      <c r="J15" s="101"/>
    </row>
    <row r="16" spans="1:14">
      <c r="A16" s="91"/>
      <c r="B16" s="92" t="s">
        <v>84</v>
      </c>
      <c r="C16" s="102"/>
      <c r="D16" s="103"/>
      <c r="E16" s="94"/>
      <c r="F16" s="95"/>
      <c r="G16" s="104"/>
      <c r="H16" s="99"/>
      <c r="I16" s="100"/>
      <c r="J16" s="101"/>
    </row>
    <row r="17" spans="1:10">
      <c r="A17" s="91"/>
      <c r="B17" s="92"/>
      <c r="C17" s="102"/>
      <c r="D17" s="68"/>
      <c r="E17" s="94"/>
      <c r="F17" s="95"/>
      <c r="G17" s="104"/>
      <c r="H17" s="99"/>
      <c r="I17" s="100"/>
      <c r="J17" s="101"/>
    </row>
    <row r="18" spans="1:10">
      <c r="A18" s="81"/>
      <c r="B18" s="82" t="s">
        <v>66</v>
      </c>
      <c r="C18" s="83" t="s">
        <v>209</v>
      </c>
      <c r="D18" s="84"/>
      <c r="E18" s="85"/>
      <c r="F18" s="86"/>
      <c r="G18" s="87"/>
      <c r="H18" s="88"/>
      <c r="I18" s="89"/>
      <c r="J18" s="90"/>
    </row>
    <row r="19" spans="1:10" ht="30">
      <c r="A19" s="91"/>
      <c r="B19" s="92" t="s">
        <v>85</v>
      </c>
      <c r="C19" s="102" t="s">
        <v>218</v>
      </c>
      <c r="D19" s="103" t="s">
        <v>68</v>
      </c>
      <c r="E19" s="97" t="s">
        <v>52</v>
      </c>
      <c r="F19" s="95"/>
      <c r="G19" s="104" t="s">
        <v>65</v>
      </c>
      <c r="H19" s="96"/>
      <c r="I19" s="100"/>
      <c r="J19" s="101"/>
    </row>
    <row r="20" spans="1:10" ht="30">
      <c r="A20" s="91"/>
      <c r="B20" s="92" t="s">
        <v>86</v>
      </c>
      <c r="C20" s="102" t="s">
        <v>71</v>
      </c>
      <c r="D20" s="103" t="s">
        <v>72</v>
      </c>
      <c r="E20" s="97" t="s">
        <v>52</v>
      </c>
      <c r="F20" s="95"/>
      <c r="G20" s="104" t="s">
        <v>65</v>
      </c>
      <c r="H20" s="99"/>
      <c r="I20" s="100"/>
      <c r="J20" s="101"/>
    </row>
    <row r="21" spans="1:10" ht="15.75" customHeight="1">
      <c r="A21" s="91"/>
      <c r="B21" s="92" t="s">
        <v>87</v>
      </c>
      <c r="C21" s="93" t="s">
        <v>74</v>
      </c>
      <c r="D21" s="103" t="s">
        <v>75</v>
      </c>
      <c r="E21" s="94"/>
      <c r="F21" s="95"/>
      <c r="G21" s="104" t="s">
        <v>65</v>
      </c>
      <c r="H21" s="99"/>
      <c r="I21" s="100"/>
      <c r="J21" s="101"/>
    </row>
    <row r="22" spans="1:10" ht="15.75" customHeight="1">
      <c r="A22" s="91"/>
      <c r="B22" s="92" t="s">
        <v>88</v>
      </c>
      <c r="C22" s="93" t="s">
        <v>77</v>
      </c>
      <c r="D22" s="103" t="s">
        <v>219</v>
      </c>
      <c r="E22" s="94"/>
      <c r="F22" s="95"/>
      <c r="G22" s="104" t="s">
        <v>65</v>
      </c>
      <c r="H22" s="99"/>
      <c r="I22" s="100"/>
      <c r="J22" s="101"/>
    </row>
    <row r="23" spans="1:10" ht="15.75" customHeight="1">
      <c r="A23" s="91"/>
      <c r="B23" s="92" t="s">
        <v>89</v>
      </c>
      <c r="C23" s="102" t="s">
        <v>228</v>
      </c>
      <c r="D23" s="103"/>
      <c r="E23" s="94"/>
      <c r="F23" s="95"/>
      <c r="G23" s="104"/>
      <c r="H23" s="99"/>
      <c r="I23" s="100"/>
      <c r="J23" s="101"/>
    </row>
    <row r="24" spans="1:10" ht="15.75" customHeight="1">
      <c r="A24" s="91"/>
      <c r="B24" s="92" t="s">
        <v>90</v>
      </c>
      <c r="C24" s="102"/>
      <c r="D24" s="103"/>
      <c r="E24" s="94"/>
      <c r="F24" s="95"/>
      <c r="G24" s="104"/>
      <c r="H24" s="99"/>
      <c r="I24" s="100"/>
      <c r="J24" s="101"/>
    </row>
    <row r="25" spans="1:10" ht="15.75" customHeight="1">
      <c r="A25" s="91"/>
      <c r="B25" s="92" t="s">
        <v>91</v>
      </c>
      <c r="C25" s="102"/>
      <c r="D25" s="103"/>
      <c r="E25" s="94"/>
      <c r="F25" s="95"/>
      <c r="G25" s="104"/>
      <c r="H25" s="99"/>
      <c r="I25" s="100"/>
      <c r="J25" s="101"/>
    </row>
    <row r="26" spans="1:10" ht="15.75" customHeight="1">
      <c r="A26" s="91"/>
      <c r="B26" s="92" t="s">
        <v>92</v>
      </c>
      <c r="C26" s="102"/>
      <c r="D26" s="103"/>
      <c r="E26" s="94"/>
      <c r="F26" s="95"/>
      <c r="G26" s="104"/>
      <c r="H26" s="99"/>
      <c r="I26" s="100"/>
      <c r="J26" s="101"/>
    </row>
    <row r="27" spans="1:10" ht="15.75" customHeight="1">
      <c r="A27" s="91"/>
      <c r="B27" s="92" t="s">
        <v>93</v>
      </c>
      <c r="C27" s="102"/>
      <c r="D27" s="103"/>
      <c r="E27" s="94"/>
      <c r="F27" s="95"/>
      <c r="G27" s="104"/>
      <c r="H27" s="99"/>
      <c r="I27" s="100"/>
      <c r="J27" s="101"/>
    </row>
    <row r="28" spans="1:10" ht="15.75" customHeight="1">
      <c r="A28" s="91"/>
      <c r="B28" s="92" t="s">
        <v>94</v>
      </c>
      <c r="C28" s="102"/>
      <c r="D28" s="103"/>
      <c r="E28" s="94"/>
      <c r="F28" s="95"/>
      <c r="G28" s="104"/>
      <c r="H28" s="99"/>
      <c r="I28" s="100"/>
      <c r="J28" s="101"/>
    </row>
    <row r="29" spans="1:10" ht="15.75" customHeight="1">
      <c r="A29" s="91"/>
      <c r="B29" s="92" t="s">
        <v>95</v>
      </c>
      <c r="C29" s="102"/>
      <c r="D29" s="103"/>
      <c r="E29" s="94"/>
      <c r="F29" s="95"/>
      <c r="G29" s="104"/>
      <c r="H29" s="99"/>
      <c r="I29" s="100"/>
      <c r="J29" s="101"/>
    </row>
    <row r="30" spans="1:10">
      <c r="A30" s="81"/>
      <c r="B30" s="82" t="s">
        <v>66</v>
      </c>
      <c r="C30" s="83" t="s">
        <v>220</v>
      </c>
      <c r="D30" s="84"/>
      <c r="E30" s="85"/>
      <c r="F30" s="86"/>
      <c r="G30" s="87"/>
      <c r="H30" s="88"/>
      <c r="I30" s="89"/>
      <c r="J30" s="90"/>
    </row>
    <row r="31" spans="1:10">
      <c r="A31" s="91"/>
      <c r="B31" s="92" t="s">
        <v>85</v>
      </c>
      <c r="C31" s="102" t="s">
        <v>221</v>
      </c>
      <c r="D31" s="103" t="s">
        <v>223</v>
      </c>
      <c r="E31" s="94"/>
      <c r="F31" s="95"/>
      <c r="G31" s="104"/>
      <c r="H31" s="96"/>
      <c r="I31" s="100"/>
      <c r="J31" s="101"/>
    </row>
    <row r="32" spans="1:10" ht="30">
      <c r="A32" s="91"/>
      <c r="B32" s="92" t="s">
        <v>86</v>
      </c>
      <c r="C32" s="102" t="s">
        <v>222</v>
      </c>
      <c r="D32" s="103" t="s">
        <v>224</v>
      </c>
      <c r="E32" s="94"/>
      <c r="F32" s="95"/>
      <c r="G32" s="104"/>
      <c r="H32" s="99"/>
      <c r="I32" s="100"/>
      <c r="J32" s="101"/>
    </row>
    <row r="33" spans="1:10" ht="15.75" customHeight="1">
      <c r="A33" s="91"/>
      <c r="B33" s="92" t="s">
        <v>87</v>
      </c>
      <c r="C33" s="102" t="s">
        <v>227</v>
      </c>
      <c r="D33" s="103"/>
      <c r="E33" s="94"/>
      <c r="F33" s="95"/>
      <c r="G33" s="104"/>
      <c r="H33" s="99"/>
      <c r="I33" s="100"/>
      <c r="J33" s="101"/>
    </row>
    <row r="34" spans="1:10" ht="15.75" customHeight="1">
      <c r="A34" s="91"/>
      <c r="B34" s="92" t="s">
        <v>88</v>
      </c>
      <c r="C34" s="102"/>
      <c r="D34" s="103"/>
      <c r="E34" s="94"/>
      <c r="F34" s="95"/>
      <c r="G34" s="104"/>
      <c r="H34" s="99"/>
      <c r="I34" s="100"/>
      <c r="J34" s="101"/>
    </row>
    <row r="35" spans="1:10" ht="15.75" customHeight="1">
      <c r="A35" s="91"/>
      <c r="B35" s="92" t="s">
        <v>89</v>
      </c>
      <c r="C35" s="102"/>
      <c r="D35" s="103"/>
      <c r="E35" s="94"/>
      <c r="F35" s="95"/>
      <c r="G35" s="104"/>
      <c r="H35" s="99"/>
      <c r="I35" s="100"/>
      <c r="J35" s="101"/>
    </row>
    <row r="36" spans="1:10" ht="15.75" customHeight="1">
      <c r="A36" s="91"/>
      <c r="B36" s="92" t="s">
        <v>90</v>
      </c>
      <c r="C36" s="102"/>
      <c r="D36" s="103"/>
      <c r="E36" s="94"/>
      <c r="F36" s="95"/>
      <c r="G36" s="104"/>
      <c r="H36" s="99"/>
      <c r="I36" s="100"/>
      <c r="J36" s="101"/>
    </row>
    <row r="37" spans="1:10" ht="15.75" customHeight="1">
      <c r="A37" s="91"/>
      <c r="B37" s="92" t="s">
        <v>91</v>
      </c>
      <c r="C37" s="102"/>
      <c r="D37" s="103"/>
      <c r="E37" s="94"/>
      <c r="F37" s="95"/>
      <c r="G37" s="104"/>
      <c r="H37" s="99"/>
      <c r="I37" s="100"/>
      <c r="J37" s="101"/>
    </row>
    <row r="38" spans="1:10" ht="15.75" customHeight="1">
      <c r="A38" s="91"/>
      <c r="B38" s="92" t="s">
        <v>92</v>
      </c>
      <c r="C38" s="102"/>
      <c r="D38" s="103"/>
      <c r="E38" s="94"/>
      <c r="F38" s="95"/>
      <c r="G38" s="104"/>
      <c r="H38" s="99"/>
      <c r="I38" s="100"/>
      <c r="J38" s="101"/>
    </row>
    <row r="39" spans="1:10" ht="15.75" customHeight="1">
      <c r="A39" s="91"/>
      <c r="B39" s="92" t="s">
        <v>93</v>
      </c>
      <c r="C39" s="102"/>
      <c r="D39" s="103"/>
      <c r="E39" s="94"/>
      <c r="F39" s="95"/>
      <c r="G39" s="104"/>
      <c r="H39" s="99"/>
      <c r="I39" s="100"/>
      <c r="J39" s="101"/>
    </row>
    <row r="40" spans="1:10" ht="15.75" customHeight="1">
      <c r="A40" s="91"/>
      <c r="B40" s="92" t="s">
        <v>94</v>
      </c>
      <c r="C40" s="102"/>
      <c r="D40" s="103"/>
      <c r="E40" s="94"/>
      <c r="F40" s="95"/>
      <c r="G40" s="104"/>
      <c r="H40" s="99"/>
      <c r="I40" s="100"/>
      <c r="J40" s="101"/>
    </row>
    <row r="41" spans="1:10" ht="15.75" customHeight="1">
      <c r="A41" s="91"/>
      <c r="B41" s="92" t="s">
        <v>95</v>
      </c>
      <c r="C41" s="102"/>
      <c r="D41" s="103"/>
      <c r="E41" s="94"/>
      <c r="F41" s="95"/>
      <c r="G41" s="104"/>
      <c r="H41" s="99"/>
      <c r="I41" s="100"/>
      <c r="J41" s="101"/>
    </row>
    <row r="42" spans="1:10">
      <c r="A42" s="81"/>
      <c r="B42" s="82" t="s">
        <v>66</v>
      </c>
      <c r="C42" s="83" t="s">
        <v>96</v>
      </c>
      <c r="D42" s="84"/>
      <c r="E42" s="85"/>
      <c r="F42" s="86"/>
      <c r="G42" s="87"/>
      <c r="H42" s="88"/>
      <c r="I42" s="89"/>
      <c r="J42" s="90"/>
    </row>
    <row r="43" spans="1:10">
      <c r="A43" s="91"/>
      <c r="B43" s="92" t="s">
        <v>85</v>
      </c>
      <c r="C43" s="102" t="s">
        <v>225</v>
      </c>
      <c r="D43" s="103"/>
      <c r="E43" s="94"/>
      <c r="F43" s="95"/>
      <c r="G43" s="104"/>
      <c r="H43" s="99"/>
      <c r="I43" s="100"/>
      <c r="J43" s="101"/>
    </row>
    <row r="44" spans="1:10" ht="30">
      <c r="A44" s="91"/>
      <c r="B44" s="92" t="s">
        <v>86</v>
      </c>
      <c r="C44" s="102" t="s">
        <v>226</v>
      </c>
      <c r="D44" s="103"/>
      <c r="E44" s="94"/>
      <c r="F44" s="95"/>
      <c r="G44" s="104"/>
      <c r="H44" s="99"/>
      <c r="I44" s="100"/>
      <c r="J44" s="101"/>
    </row>
    <row r="45" spans="1:10" ht="15.75" customHeight="1">
      <c r="A45" s="91"/>
      <c r="B45" s="92" t="s">
        <v>87</v>
      </c>
      <c r="C45" s="102"/>
      <c r="D45" s="103"/>
      <c r="E45" s="94"/>
      <c r="F45" s="95"/>
      <c r="G45" s="104"/>
      <c r="H45" s="99"/>
      <c r="I45" s="100"/>
      <c r="J45" s="101"/>
    </row>
    <row r="46" spans="1:10" ht="15.75" customHeight="1">
      <c r="A46" s="91"/>
      <c r="B46" s="92" t="s">
        <v>88</v>
      </c>
      <c r="C46" s="102"/>
      <c r="D46" s="103"/>
      <c r="E46" s="94"/>
      <c r="F46" s="95"/>
      <c r="G46" s="104"/>
      <c r="H46" s="99"/>
      <c r="I46" s="100"/>
      <c r="J46" s="101"/>
    </row>
    <row r="47" spans="1:10" ht="15.75" customHeight="1">
      <c r="A47" s="91"/>
      <c r="B47" s="92" t="s">
        <v>89</v>
      </c>
      <c r="C47" s="102"/>
      <c r="D47" s="103"/>
      <c r="E47" s="94"/>
      <c r="F47" s="95"/>
      <c r="G47" s="104"/>
      <c r="H47" s="99"/>
      <c r="I47" s="100"/>
      <c r="J47" s="101"/>
    </row>
    <row r="48" spans="1:10" ht="15.75" customHeight="1">
      <c r="A48" s="91"/>
      <c r="B48" s="92" t="s">
        <v>90</v>
      </c>
      <c r="C48" s="102"/>
      <c r="D48" s="103"/>
      <c r="E48" s="94"/>
      <c r="F48" s="95"/>
      <c r="G48" s="104"/>
      <c r="H48" s="99"/>
      <c r="I48" s="100"/>
      <c r="J48" s="101"/>
    </row>
    <row r="49" spans="1:14" ht="15.75" customHeight="1">
      <c r="A49" s="91"/>
      <c r="B49" s="92" t="s">
        <v>91</v>
      </c>
      <c r="C49" s="102"/>
      <c r="D49" s="103"/>
      <c r="E49" s="94"/>
      <c r="F49" s="95"/>
      <c r="G49" s="104"/>
      <c r="H49" s="99"/>
      <c r="I49" s="100"/>
      <c r="J49" s="101"/>
    </row>
    <row r="50" spans="1:14" ht="15.75" customHeight="1">
      <c r="A50" s="91"/>
      <c r="B50" s="92" t="s">
        <v>92</v>
      </c>
      <c r="C50" s="102"/>
      <c r="D50" s="103"/>
      <c r="E50" s="94"/>
      <c r="F50" s="95"/>
      <c r="G50" s="104"/>
      <c r="H50" s="99"/>
      <c r="I50" s="100"/>
      <c r="J50" s="101"/>
    </row>
    <row r="51" spans="1:14" ht="15.75" customHeight="1">
      <c r="A51" s="91"/>
      <c r="B51" s="92" t="s">
        <v>93</v>
      </c>
      <c r="C51" s="102"/>
      <c r="D51" s="103"/>
      <c r="E51" s="94"/>
      <c r="F51" s="95"/>
      <c r="G51" s="104"/>
      <c r="H51" s="99"/>
      <c r="I51" s="100"/>
      <c r="J51" s="101"/>
    </row>
    <row r="52" spans="1:14" ht="15.75" customHeight="1">
      <c r="A52" s="91"/>
      <c r="B52" s="92" t="s">
        <v>94</v>
      </c>
      <c r="C52" s="102"/>
      <c r="D52" s="103"/>
      <c r="E52" s="94"/>
      <c r="F52" s="95"/>
      <c r="G52" s="104"/>
      <c r="H52" s="99"/>
      <c r="I52" s="100"/>
      <c r="J52" s="101"/>
    </row>
    <row r="53" spans="1:14" ht="15.75" customHeight="1">
      <c r="A53" s="91"/>
      <c r="B53" s="92" t="s">
        <v>95</v>
      </c>
      <c r="C53" s="102"/>
      <c r="D53" s="103"/>
      <c r="E53" s="94"/>
      <c r="F53" s="95"/>
      <c r="G53" s="104"/>
      <c r="H53" s="99"/>
      <c r="I53" s="100"/>
      <c r="J53" s="101"/>
    </row>
    <row r="54" spans="1:14" ht="15.75" customHeight="1">
      <c r="A54" s="105"/>
      <c r="B54" s="106" t="s">
        <v>66</v>
      </c>
      <c r="C54" s="107" t="s">
        <v>97</v>
      </c>
      <c r="D54" s="108"/>
      <c r="E54" s="109"/>
      <c r="F54" s="110"/>
      <c r="G54" s="111"/>
      <c r="H54" s="111"/>
      <c r="I54" s="111"/>
      <c r="J54" s="111"/>
      <c r="K54" s="112"/>
      <c r="L54" s="112"/>
      <c r="M54" s="112"/>
      <c r="N54" s="112"/>
    </row>
    <row r="55" spans="1:14" ht="15.75" customHeight="1">
      <c r="A55" s="113"/>
      <c r="B55" s="114" t="s">
        <v>85</v>
      </c>
      <c r="C55" s="115"/>
      <c r="D55" s="115"/>
      <c r="E55" s="115"/>
      <c r="F55" s="115"/>
      <c r="G55" s="116"/>
      <c r="H55" s="117"/>
      <c r="I55" s="118"/>
      <c r="J55" s="119"/>
      <c r="K55" s="112"/>
      <c r="L55" s="112"/>
      <c r="M55" s="112"/>
      <c r="N55" s="112"/>
    </row>
    <row r="56" spans="1:14" ht="15.75" customHeight="1">
      <c r="A56" s="113"/>
      <c r="B56" s="114" t="s">
        <v>86</v>
      </c>
      <c r="C56" s="115"/>
      <c r="D56" s="115"/>
      <c r="E56" s="115"/>
      <c r="F56" s="115"/>
      <c r="G56" s="116"/>
      <c r="H56" s="117"/>
      <c r="I56" s="118"/>
      <c r="J56" s="119"/>
      <c r="K56" s="112"/>
      <c r="L56" s="112"/>
      <c r="M56" s="112"/>
      <c r="N56" s="112"/>
    </row>
    <row r="57" spans="1:14" ht="15.75" customHeight="1">
      <c r="A57" s="113"/>
      <c r="B57" s="114" t="s">
        <v>87</v>
      </c>
      <c r="C57" s="115"/>
      <c r="D57" s="115"/>
      <c r="E57" s="115"/>
      <c r="F57" s="115"/>
      <c r="G57" s="116"/>
      <c r="H57" s="117"/>
      <c r="I57" s="118"/>
      <c r="J57" s="119"/>
      <c r="K57" s="112"/>
      <c r="L57" s="112"/>
      <c r="M57" s="112"/>
      <c r="N57" s="112"/>
    </row>
    <row r="58" spans="1:14" ht="15.75" customHeight="1">
      <c r="A58" s="113"/>
      <c r="B58" s="114" t="s">
        <v>88</v>
      </c>
      <c r="C58" s="115"/>
      <c r="D58" s="115"/>
      <c r="E58" s="115"/>
      <c r="F58" s="115"/>
      <c r="G58" s="116"/>
      <c r="H58" s="117"/>
      <c r="I58" s="118"/>
      <c r="J58" s="119"/>
      <c r="K58" s="112"/>
      <c r="L58" s="112"/>
      <c r="M58" s="112"/>
      <c r="N58" s="112"/>
    </row>
    <row r="59" spans="1:14" ht="15.75" customHeight="1">
      <c r="A59" s="113"/>
      <c r="B59" s="114" t="s">
        <v>89</v>
      </c>
      <c r="C59" s="115"/>
      <c r="D59" s="115"/>
      <c r="E59" s="115"/>
      <c r="F59" s="115"/>
      <c r="G59" s="116"/>
      <c r="H59" s="117"/>
      <c r="I59" s="118"/>
      <c r="J59" s="119"/>
      <c r="K59" s="112"/>
      <c r="L59" s="112"/>
      <c r="M59" s="112"/>
      <c r="N59" s="112"/>
    </row>
    <row r="60" spans="1:14" ht="15.75" customHeight="1">
      <c r="A60" s="113"/>
      <c r="B60" s="114" t="s">
        <v>90</v>
      </c>
      <c r="C60" s="115"/>
      <c r="D60" s="115"/>
      <c r="E60" s="115"/>
      <c r="F60" s="115"/>
      <c r="G60" s="116"/>
      <c r="H60" s="117"/>
      <c r="I60" s="118"/>
      <c r="J60" s="119"/>
      <c r="K60" s="112"/>
      <c r="L60" s="112"/>
      <c r="M60" s="112"/>
      <c r="N60" s="112"/>
    </row>
    <row r="61" spans="1:14" ht="15.75" customHeight="1">
      <c r="A61" s="113"/>
      <c r="B61" s="114" t="s">
        <v>91</v>
      </c>
      <c r="C61" s="115"/>
      <c r="D61" s="115"/>
      <c r="E61" s="115"/>
      <c r="F61" s="115"/>
      <c r="G61" s="116"/>
      <c r="H61" s="117"/>
      <c r="I61" s="118"/>
      <c r="J61" s="119"/>
      <c r="K61" s="112"/>
      <c r="L61" s="112"/>
      <c r="M61" s="112"/>
      <c r="N61" s="112"/>
    </row>
    <row r="62" spans="1:14" ht="15.75" customHeight="1">
      <c r="A62" s="113"/>
      <c r="B62" s="114" t="s">
        <v>92</v>
      </c>
      <c r="C62" s="115"/>
      <c r="D62" s="115"/>
      <c r="E62" s="115"/>
      <c r="F62" s="115"/>
      <c r="G62" s="116"/>
      <c r="H62" s="117"/>
      <c r="I62" s="118"/>
      <c r="J62" s="119"/>
      <c r="K62" s="112"/>
      <c r="L62" s="112"/>
      <c r="M62" s="112"/>
      <c r="N62" s="112"/>
    </row>
    <row r="63" spans="1:14" ht="15.75" customHeight="1">
      <c r="A63" s="113"/>
      <c r="B63" s="114" t="s">
        <v>93</v>
      </c>
      <c r="C63" s="115"/>
      <c r="D63" s="115"/>
      <c r="E63" s="115"/>
      <c r="F63" s="115"/>
      <c r="G63" s="116"/>
      <c r="H63" s="117"/>
      <c r="I63" s="118"/>
      <c r="J63" s="119"/>
      <c r="K63" s="112"/>
      <c r="L63" s="112"/>
      <c r="M63" s="112"/>
      <c r="N63" s="112"/>
    </row>
    <row r="64" spans="1:14" ht="15.75" customHeight="1">
      <c r="A64" s="113"/>
      <c r="B64" s="114" t="s">
        <v>94</v>
      </c>
      <c r="C64" s="115"/>
      <c r="D64" s="115"/>
      <c r="E64" s="115"/>
      <c r="F64" s="115"/>
      <c r="G64" s="116"/>
      <c r="H64" s="117"/>
      <c r="I64" s="118"/>
      <c r="J64" s="119"/>
      <c r="K64" s="112"/>
      <c r="L64" s="112"/>
      <c r="M64" s="112"/>
      <c r="N64" s="112"/>
    </row>
    <row r="65" spans="1:14" ht="15.75" customHeight="1">
      <c r="A65" s="113"/>
      <c r="B65" s="114" t="s">
        <v>95</v>
      </c>
      <c r="C65" s="115"/>
      <c r="D65" s="115"/>
      <c r="E65" s="115"/>
      <c r="F65" s="115"/>
      <c r="G65" s="116"/>
      <c r="H65" s="117"/>
      <c r="I65" s="118"/>
      <c r="J65" s="119"/>
      <c r="K65" s="112"/>
      <c r="L65" s="112"/>
      <c r="M65" s="112"/>
      <c r="N65" s="112"/>
    </row>
    <row r="66" spans="1:14" ht="15.75" customHeight="1">
      <c r="A66" s="91"/>
      <c r="B66" s="92"/>
      <c r="C66" s="102"/>
      <c r="D66" s="68"/>
      <c r="E66" s="94"/>
      <c r="F66" s="95"/>
      <c r="G66" s="104"/>
      <c r="H66" s="99"/>
      <c r="I66" s="100"/>
      <c r="J66" s="101"/>
    </row>
    <row r="67" spans="1:14" ht="15.75" customHeight="1">
      <c r="A67" s="91"/>
      <c r="B67" s="92"/>
      <c r="C67" s="102"/>
      <c r="D67" s="68"/>
      <c r="E67" s="94"/>
      <c r="F67" s="95"/>
      <c r="G67" s="104"/>
      <c r="H67" s="99"/>
      <c r="I67" s="100"/>
      <c r="J67" s="101"/>
    </row>
    <row r="68" spans="1:14" ht="15.75" customHeight="1">
      <c r="A68" s="91"/>
      <c r="B68" s="92"/>
      <c r="C68" s="102"/>
      <c r="D68" s="68"/>
      <c r="E68" s="94"/>
      <c r="F68" s="95"/>
      <c r="G68" s="104"/>
      <c r="H68" s="99"/>
      <c r="I68" s="100"/>
      <c r="J68" s="101"/>
    </row>
    <row r="69" spans="1:14" ht="15.75" customHeight="1">
      <c r="A69" s="91"/>
      <c r="B69" s="92"/>
      <c r="C69" s="102"/>
      <c r="D69" s="68"/>
      <c r="E69" s="94"/>
      <c r="F69" s="95"/>
      <c r="G69" s="104"/>
      <c r="H69" s="99"/>
      <c r="I69" s="100"/>
      <c r="J69" s="101"/>
    </row>
    <row r="70" spans="1:14" ht="15.75" customHeight="1">
      <c r="A70" s="91"/>
      <c r="B70" s="92"/>
      <c r="C70" s="102"/>
      <c r="D70" s="68"/>
      <c r="E70" s="94"/>
      <c r="F70" s="95"/>
      <c r="G70" s="104"/>
      <c r="H70" s="99"/>
      <c r="I70" s="100"/>
      <c r="J70" s="101"/>
    </row>
    <row r="71" spans="1:14" ht="15.75" customHeight="1">
      <c r="A71" s="91"/>
      <c r="B71" s="92"/>
      <c r="C71" s="102"/>
      <c r="D71" s="68"/>
      <c r="E71" s="94"/>
      <c r="F71" s="95"/>
      <c r="G71" s="104"/>
      <c r="H71" s="99"/>
      <c r="I71" s="100"/>
      <c r="J71" s="101"/>
    </row>
    <row r="72" spans="1:14" ht="15.75" customHeight="1">
      <c r="A72" s="91"/>
      <c r="B72" s="92"/>
      <c r="C72" s="102"/>
      <c r="D72" s="68"/>
      <c r="E72" s="94"/>
      <c r="F72" s="95"/>
      <c r="G72" s="104"/>
      <c r="H72" s="99"/>
      <c r="I72" s="100"/>
      <c r="J72" s="101"/>
    </row>
    <row r="73" spans="1:14" ht="15.75" customHeight="1">
      <c r="A73" s="91"/>
      <c r="B73" s="92"/>
      <c r="C73" s="102"/>
      <c r="D73" s="68"/>
      <c r="E73" s="94"/>
      <c r="F73" s="95"/>
      <c r="G73" s="104"/>
      <c r="H73" s="99"/>
      <c r="I73" s="100"/>
      <c r="J73" s="101"/>
    </row>
    <row r="74" spans="1:14" ht="15.75" customHeight="1">
      <c r="A74" s="91"/>
      <c r="B74" s="92"/>
      <c r="C74" s="102"/>
      <c r="D74" s="68"/>
      <c r="E74" s="94"/>
      <c r="F74" s="95"/>
      <c r="G74" s="104"/>
      <c r="H74" s="99"/>
      <c r="I74" s="100"/>
      <c r="J74" s="101"/>
    </row>
    <row r="75" spans="1:14" ht="15.75" customHeight="1">
      <c r="A75" s="91"/>
      <c r="B75" s="92"/>
      <c r="C75" s="102"/>
      <c r="D75" s="68"/>
      <c r="E75" s="94"/>
      <c r="F75" s="95"/>
      <c r="G75" s="104"/>
      <c r="H75" s="99"/>
      <c r="I75" s="100"/>
      <c r="J75" s="101"/>
    </row>
    <row r="76" spans="1:14" ht="15.75" customHeight="1">
      <c r="A76" s="91"/>
      <c r="B76" s="92"/>
      <c r="C76" s="102"/>
      <c r="D76" s="68"/>
      <c r="E76" s="94"/>
      <c r="F76" s="95"/>
      <c r="G76" s="104"/>
      <c r="H76" s="99"/>
      <c r="I76" s="100"/>
      <c r="J76" s="101"/>
    </row>
    <row r="77" spans="1:14" ht="15.75" customHeight="1">
      <c r="A77" s="91"/>
      <c r="B77" s="92"/>
      <c r="C77" s="102"/>
      <c r="D77" s="68"/>
      <c r="E77" s="94"/>
      <c r="F77" s="95"/>
      <c r="G77" s="104"/>
      <c r="H77" s="99"/>
      <c r="I77" s="100"/>
      <c r="J77" s="101"/>
    </row>
    <row r="78" spans="1:14" ht="15.75" customHeight="1">
      <c r="A78" s="91"/>
      <c r="B78" s="92"/>
      <c r="C78" s="102"/>
      <c r="D78" s="68"/>
      <c r="E78" s="94"/>
      <c r="F78" s="95"/>
      <c r="G78" s="104"/>
      <c r="H78" s="99"/>
      <c r="I78" s="100"/>
      <c r="J78" s="101"/>
    </row>
    <row r="79" spans="1:14" ht="15.75" customHeight="1">
      <c r="A79" s="91"/>
      <c r="B79" s="92"/>
      <c r="C79" s="102"/>
      <c r="D79" s="68"/>
      <c r="E79" s="94"/>
      <c r="F79" s="95"/>
      <c r="G79" s="104"/>
      <c r="H79" s="99"/>
      <c r="I79" s="100"/>
      <c r="J79" s="101"/>
    </row>
    <row r="80" spans="1:14" ht="15.75" customHeight="1">
      <c r="A80" s="91"/>
      <c r="B80" s="92"/>
      <c r="C80" s="102"/>
      <c r="D80" s="68"/>
      <c r="E80" s="94"/>
      <c r="F80" s="95"/>
      <c r="G80" s="104"/>
      <c r="H80" s="99"/>
      <c r="I80" s="100"/>
      <c r="J80" s="101"/>
    </row>
    <row r="81" spans="1:10" ht="15.75" customHeight="1">
      <c r="A81" s="91"/>
      <c r="B81" s="92"/>
      <c r="C81" s="102"/>
      <c r="D81" s="68"/>
      <c r="E81" s="94"/>
      <c r="F81" s="95"/>
      <c r="G81" s="104"/>
      <c r="H81" s="99"/>
      <c r="I81" s="100"/>
      <c r="J81" s="101"/>
    </row>
    <row r="82" spans="1:10" ht="15.75" customHeight="1">
      <c r="A82" s="91"/>
      <c r="B82" s="92"/>
      <c r="C82" s="102"/>
      <c r="D82" s="68"/>
      <c r="E82" s="94"/>
      <c r="F82" s="95"/>
      <c r="G82" s="104"/>
      <c r="H82" s="99"/>
      <c r="I82" s="100"/>
      <c r="J82" s="101"/>
    </row>
    <row r="83" spans="1:10" ht="15.75" customHeight="1">
      <c r="A83" s="91"/>
      <c r="B83" s="92"/>
      <c r="C83" s="102"/>
      <c r="D83" s="68"/>
      <c r="E83" s="94"/>
      <c r="F83" s="95"/>
      <c r="G83" s="104"/>
      <c r="H83" s="99"/>
      <c r="I83" s="100"/>
      <c r="J83" s="101"/>
    </row>
    <row r="84" spans="1:10" ht="15.75" customHeight="1">
      <c r="A84" s="91"/>
      <c r="B84" s="92"/>
      <c r="C84" s="102"/>
      <c r="D84" s="68"/>
      <c r="E84" s="94"/>
      <c r="F84" s="95"/>
      <c r="G84" s="104"/>
      <c r="H84" s="99"/>
      <c r="I84" s="100"/>
      <c r="J84" s="101"/>
    </row>
    <row r="85" spans="1:10" ht="15.75" customHeight="1">
      <c r="A85" s="91"/>
      <c r="B85" s="92"/>
      <c r="C85" s="102"/>
      <c r="D85" s="68"/>
      <c r="E85" s="94"/>
      <c r="F85" s="95"/>
      <c r="G85" s="104"/>
      <c r="H85" s="99"/>
      <c r="I85" s="100"/>
      <c r="J85" s="101"/>
    </row>
    <row r="86" spans="1:10" ht="15.75" customHeight="1">
      <c r="A86" s="91"/>
      <c r="B86" s="92"/>
      <c r="C86" s="102"/>
      <c r="D86" s="68"/>
      <c r="E86" s="94"/>
      <c r="F86" s="95"/>
      <c r="G86" s="104"/>
      <c r="H86" s="99"/>
      <c r="I86" s="100"/>
      <c r="J86" s="101"/>
    </row>
    <row r="87" spans="1:10" ht="15.75" customHeight="1">
      <c r="A87" s="91"/>
      <c r="B87" s="92"/>
      <c r="C87" s="102"/>
      <c r="D87" s="68"/>
      <c r="E87" s="94"/>
      <c r="F87" s="95"/>
      <c r="G87" s="104"/>
      <c r="H87" s="99"/>
      <c r="I87" s="100"/>
      <c r="J87" s="101"/>
    </row>
    <row r="88" spans="1:10" ht="15.75" customHeight="1">
      <c r="A88" s="91"/>
      <c r="B88" s="92"/>
      <c r="C88" s="102"/>
      <c r="D88" s="68"/>
      <c r="E88" s="94"/>
      <c r="F88" s="95"/>
      <c r="G88" s="104"/>
      <c r="H88" s="99"/>
      <c r="I88" s="100"/>
      <c r="J88" s="101"/>
    </row>
    <row r="89" spans="1:10" ht="15.75" customHeight="1">
      <c r="A89" s="91"/>
      <c r="B89" s="92"/>
      <c r="C89" s="102"/>
      <c r="D89" s="68"/>
      <c r="E89" s="94"/>
      <c r="F89" s="95"/>
      <c r="G89" s="104"/>
      <c r="H89" s="99"/>
      <c r="I89" s="100"/>
      <c r="J89" s="101"/>
    </row>
    <row r="90" spans="1:10" ht="15.75" customHeight="1">
      <c r="A90" s="91"/>
      <c r="B90" s="92"/>
      <c r="C90" s="102"/>
      <c r="D90" s="68"/>
      <c r="E90" s="94"/>
      <c r="F90" s="95"/>
      <c r="G90" s="104"/>
      <c r="H90" s="99"/>
      <c r="I90" s="100"/>
      <c r="J90" s="101"/>
    </row>
    <row r="91" spans="1:10" ht="15.75" customHeight="1">
      <c r="A91" s="91"/>
      <c r="B91" s="92"/>
      <c r="C91" s="102"/>
      <c r="D91" s="68"/>
      <c r="E91" s="94"/>
      <c r="F91" s="95"/>
      <c r="G91" s="104"/>
      <c r="H91" s="99"/>
      <c r="I91" s="100"/>
      <c r="J91" s="101"/>
    </row>
    <row r="92" spans="1:10" ht="15.75" customHeight="1">
      <c r="A92" s="91"/>
      <c r="B92" s="92"/>
      <c r="C92" s="102"/>
      <c r="D92" s="68"/>
      <c r="E92" s="94"/>
      <c r="F92" s="95"/>
      <c r="G92" s="104"/>
      <c r="H92" s="99"/>
      <c r="I92" s="100"/>
      <c r="J92" s="101"/>
    </row>
    <row r="93" spans="1:10" ht="15.75" customHeight="1">
      <c r="A93" s="91"/>
      <c r="B93" s="92"/>
      <c r="C93" s="102"/>
      <c r="D93" s="68"/>
      <c r="E93" s="94"/>
      <c r="F93" s="95"/>
      <c r="G93" s="104"/>
      <c r="H93" s="99"/>
      <c r="I93" s="100"/>
      <c r="J93" s="101"/>
    </row>
    <row r="94" spans="1:10" ht="15.75" customHeight="1">
      <c r="A94" s="91"/>
      <c r="B94" s="92"/>
      <c r="C94" s="102"/>
      <c r="D94" s="68"/>
      <c r="E94" s="94"/>
      <c r="F94" s="95"/>
      <c r="G94" s="104"/>
      <c r="H94" s="99"/>
      <c r="I94" s="100"/>
      <c r="J94" s="101"/>
    </row>
    <row r="95" spans="1:10" ht="15.75" customHeight="1">
      <c r="A95" s="91"/>
      <c r="B95" s="92"/>
      <c r="C95" s="102"/>
      <c r="D95" s="68"/>
      <c r="E95" s="94"/>
      <c r="F95" s="95"/>
      <c r="G95" s="104"/>
      <c r="H95" s="99"/>
      <c r="I95" s="100"/>
      <c r="J95" s="101"/>
    </row>
    <row r="96" spans="1:10" ht="15.75" customHeight="1">
      <c r="A96" s="91"/>
      <c r="B96" s="92"/>
      <c r="C96" s="102"/>
      <c r="D96" s="68"/>
      <c r="E96" s="94"/>
      <c r="F96" s="95"/>
      <c r="G96" s="104"/>
      <c r="H96" s="99"/>
      <c r="I96" s="100"/>
      <c r="J96" s="101"/>
    </row>
    <row r="97" spans="1:10" ht="15.75" customHeight="1">
      <c r="A97" s="91"/>
      <c r="B97" s="92"/>
      <c r="C97" s="102"/>
      <c r="D97" s="68"/>
      <c r="E97" s="94"/>
      <c r="F97" s="95"/>
      <c r="G97" s="104"/>
      <c r="H97" s="99"/>
      <c r="I97" s="100"/>
      <c r="J97" s="101"/>
    </row>
    <row r="98" spans="1:10" ht="15.75" customHeight="1">
      <c r="A98" s="91"/>
      <c r="B98" s="92"/>
      <c r="C98" s="102"/>
      <c r="D98" s="68"/>
      <c r="E98" s="94"/>
      <c r="F98" s="95"/>
      <c r="G98" s="104"/>
      <c r="H98" s="99"/>
      <c r="I98" s="100"/>
      <c r="J98" s="101"/>
    </row>
    <row r="99" spans="1:10" ht="15.75" customHeight="1">
      <c r="A99" s="91"/>
      <c r="B99" s="92"/>
      <c r="C99" s="102"/>
      <c r="D99" s="68"/>
      <c r="E99" s="94"/>
      <c r="F99" s="95"/>
      <c r="G99" s="104"/>
      <c r="H99" s="99"/>
      <c r="I99" s="100"/>
      <c r="J99" s="101"/>
    </row>
    <row r="100" spans="1:10" ht="15.75" customHeight="1">
      <c r="A100" s="91"/>
      <c r="B100" s="92"/>
      <c r="C100" s="102"/>
      <c r="D100" s="68"/>
      <c r="E100" s="94"/>
      <c r="F100" s="95"/>
      <c r="G100" s="104"/>
      <c r="H100" s="99"/>
      <c r="I100" s="100"/>
      <c r="J100" s="101"/>
    </row>
    <row r="101" spans="1:10" ht="15.75" customHeight="1">
      <c r="A101" s="91"/>
      <c r="B101" s="92"/>
      <c r="C101" s="102"/>
      <c r="D101" s="68"/>
      <c r="E101" s="94"/>
      <c r="F101" s="95"/>
      <c r="G101" s="104"/>
      <c r="H101" s="99"/>
      <c r="I101" s="100"/>
      <c r="J101" s="101"/>
    </row>
    <row r="102" spans="1:10" ht="15.75" customHeight="1">
      <c r="A102" s="91"/>
      <c r="B102" s="92"/>
      <c r="C102" s="102"/>
      <c r="D102" s="68"/>
      <c r="E102" s="94"/>
      <c r="F102" s="95"/>
      <c r="G102" s="104"/>
      <c r="H102" s="99"/>
      <c r="I102" s="100"/>
      <c r="J102" s="101"/>
    </row>
    <row r="103" spans="1:10" ht="15.75" customHeight="1">
      <c r="A103" s="91"/>
      <c r="B103" s="92"/>
      <c r="C103" s="102"/>
      <c r="D103" s="68"/>
      <c r="E103" s="94"/>
      <c r="F103" s="95"/>
      <c r="G103" s="104"/>
      <c r="H103" s="99"/>
      <c r="I103" s="100"/>
      <c r="J103" s="101"/>
    </row>
    <row r="104" spans="1:10" ht="15.75" customHeight="1">
      <c r="A104" s="91"/>
      <c r="B104" s="92"/>
      <c r="C104" s="102"/>
      <c r="D104" s="68"/>
      <c r="E104" s="94"/>
      <c r="F104" s="95"/>
      <c r="G104" s="104"/>
      <c r="H104" s="99"/>
      <c r="I104" s="100"/>
      <c r="J104" s="101"/>
    </row>
    <row r="105" spans="1:10" ht="15.75" customHeight="1">
      <c r="A105" s="91"/>
      <c r="B105" s="92"/>
      <c r="C105" s="102"/>
      <c r="D105" s="68"/>
      <c r="E105" s="94"/>
      <c r="F105" s="95"/>
      <c r="G105" s="104"/>
      <c r="H105" s="99"/>
      <c r="I105" s="100"/>
      <c r="J105" s="101"/>
    </row>
    <row r="106" spans="1:10" ht="15.75" customHeight="1">
      <c r="A106" s="91"/>
      <c r="B106" s="92"/>
      <c r="C106" s="102"/>
      <c r="D106" s="68"/>
      <c r="E106" s="94"/>
      <c r="F106" s="95"/>
      <c r="G106" s="104"/>
      <c r="H106" s="99"/>
      <c r="I106" s="100"/>
      <c r="J106" s="101"/>
    </row>
    <row r="107" spans="1:10" ht="15.75" customHeight="1">
      <c r="A107" s="91"/>
      <c r="B107" s="92"/>
      <c r="C107" s="102"/>
      <c r="D107" s="68"/>
      <c r="E107" s="94"/>
      <c r="F107" s="95"/>
      <c r="G107" s="104"/>
      <c r="H107" s="99"/>
      <c r="I107" s="100"/>
      <c r="J107" s="101"/>
    </row>
    <row r="108" spans="1:10" ht="15.75" customHeight="1">
      <c r="A108" s="91"/>
      <c r="B108" s="92"/>
      <c r="C108" s="102"/>
      <c r="D108" s="68"/>
      <c r="E108" s="94"/>
      <c r="F108" s="95"/>
      <c r="G108" s="104"/>
      <c r="H108" s="99"/>
      <c r="I108" s="100"/>
      <c r="J108" s="101"/>
    </row>
    <row r="109" spans="1:10" ht="15.75" customHeight="1">
      <c r="A109" s="91"/>
      <c r="B109" s="92"/>
      <c r="C109" s="102"/>
      <c r="D109" s="68"/>
      <c r="E109" s="94"/>
      <c r="F109" s="95"/>
      <c r="G109" s="104"/>
      <c r="H109" s="99"/>
      <c r="I109" s="100"/>
      <c r="J109" s="101"/>
    </row>
    <row r="110" spans="1:10" ht="15.75" customHeight="1">
      <c r="A110" s="91"/>
      <c r="B110" s="92"/>
      <c r="C110" s="102"/>
      <c r="D110" s="68"/>
      <c r="E110" s="94"/>
      <c r="F110" s="95"/>
      <c r="G110" s="104"/>
      <c r="H110" s="99"/>
      <c r="I110" s="100"/>
      <c r="J110" s="101"/>
    </row>
    <row r="111" spans="1:10" ht="15.75" customHeight="1">
      <c r="A111" s="91"/>
      <c r="B111" s="92"/>
      <c r="C111" s="102"/>
      <c r="D111" s="68"/>
      <c r="E111" s="94"/>
      <c r="F111" s="95"/>
      <c r="G111" s="104"/>
      <c r="H111" s="99"/>
      <c r="I111" s="100"/>
      <c r="J111" s="101"/>
    </row>
    <row r="112" spans="1:10" ht="15.75" customHeight="1">
      <c r="A112" s="91"/>
      <c r="B112" s="92"/>
      <c r="C112" s="102"/>
      <c r="D112" s="68"/>
      <c r="E112" s="94"/>
      <c r="F112" s="95"/>
      <c r="G112" s="104"/>
      <c r="H112" s="99"/>
      <c r="I112" s="100"/>
      <c r="J112" s="101"/>
    </row>
    <row r="113" spans="1:10" ht="15.75" customHeight="1">
      <c r="A113" s="91"/>
      <c r="B113" s="92"/>
      <c r="C113" s="102"/>
      <c r="D113" s="68"/>
      <c r="E113" s="94"/>
      <c r="F113" s="95"/>
      <c r="G113" s="104"/>
      <c r="H113" s="99"/>
      <c r="I113" s="100"/>
      <c r="J113" s="101"/>
    </row>
    <row r="114" spans="1:10" ht="15.75" customHeight="1">
      <c r="A114" s="91"/>
      <c r="B114" s="92"/>
      <c r="C114" s="102"/>
      <c r="D114" s="68"/>
      <c r="E114" s="94"/>
      <c r="F114" s="95"/>
      <c r="G114" s="104"/>
      <c r="H114" s="99"/>
      <c r="I114" s="100"/>
      <c r="J114" s="101"/>
    </row>
    <row r="115" spans="1:10" ht="15.75" customHeight="1">
      <c r="A115" s="91"/>
      <c r="B115" s="92"/>
      <c r="C115" s="102"/>
      <c r="D115" s="68"/>
      <c r="E115" s="94"/>
      <c r="F115" s="95"/>
      <c r="G115" s="104"/>
      <c r="H115" s="99"/>
      <c r="I115" s="100"/>
      <c r="J115" s="101"/>
    </row>
    <row r="116" spans="1:10" ht="15.75" customHeight="1">
      <c r="A116" s="91"/>
      <c r="B116" s="92"/>
      <c r="C116" s="102"/>
      <c r="D116" s="68"/>
      <c r="E116" s="94"/>
      <c r="F116" s="95"/>
      <c r="G116" s="104"/>
      <c r="H116" s="99"/>
      <c r="I116" s="100"/>
      <c r="J116" s="101"/>
    </row>
    <row r="117" spans="1:10" ht="15.75" customHeight="1">
      <c r="A117" s="91"/>
      <c r="B117" s="92"/>
      <c r="C117" s="102"/>
      <c r="D117" s="68"/>
      <c r="E117" s="94"/>
      <c r="F117" s="95"/>
      <c r="G117" s="104"/>
      <c r="H117" s="99"/>
      <c r="I117" s="100"/>
      <c r="J117" s="101"/>
    </row>
    <row r="118" spans="1:10" ht="15.75" customHeight="1">
      <c r="A118" s="91"/>
      <c r="B118" s="92"/>
      <c r="C118" s="102"/>
      <c r="D118" s="68"/>
      <c r="E118" s="94"/>
      <c r="F118" s="95"/>
      <c r="G118" s="104"/>
      <c r="H118" s="99"/>
      <c r="I118" s="100"/>
      <c r="J118" s="101"/>
    </row>
    <row r="119" spans="1:10" ht="15.75" customHeight="1">
      <c r="A119" s="91"/>
      <c r="B119" s="92"/>
      <c r="C119" s="102"/>
      <c r="D119" s="68"/>
      <c r="E119" s="94"/>
      <c r="F119" s="95"/>
      <c r="G119" s="104"/>
      <c r="H119" s="99"/>
      <c r="I119" s="100"/>
      <c r="J119" s="101"/>
    </row>
    <row r="120" spans="1:10" ht="15.75" customHeight="1">
      <c r="A120" s="91"/>
      <c r="B120" s="92"/>
      <c r="C120" s="102"/>
      <c r="D120" s="68"/>
      <c r="E120" s="94"/>
      <c r="F120" s="95"/>
      <c r="G120" s="104"/>
      <c r="H120" s="99"/>
      <c r="I120" s="100"/>
      <c r="J120" s="101"/>
    </row>
    <row r="121" spans="1:10" ht="15.75" customHeight="1">
      <c r="A121" s="91"/>
      <c r="B121" s="92"/>
      <c r="C121" s="102"/>
      <c r="D121" s="68"/>
      <c r="E121" s="94"/>
      <c r="F121" s="95"/>
      <c r="G121" s="104"/>
      <c r="H121" s="99"/>
      <c r="I121" s="100"/>
      <c r="J121" s="101"/>
    </row>
    <row r="122" spans="1:10" ht="15.75" customHeight="1">
      <c r="A122" s="91"/>
      <c r="B122" s="92"/>
      <c r="C122" s="102"/>
      <c r="D122" s="68"/>
      <c r="E122" s="94"/>
      <c r="F122" s="95"/>
      <c r="G122" s="104"/>
      <c r="H122" s="99"/>
      <c r="I122" s="100"/>
      <c r="J122" s="101"/>
    </row>
    <row r="123" spans="1:10" ht="15.75" customHeight="1">
      <c r="A123" s="91"/>
      <c r="B123" s="92"/>
      <c r="C123" s="102"/>
      <c r="D123" s="68"/>
      <c r="E123" s="94"/>
      <c r="F123" s="95"/>
      <c r="G123" s="104"/>
      <c r="H123" s="99"/>
      <c r="I123" s="100"/>
      <c r="J123" s="101"/>
    </row>
    <row r="124" spans="1:10" ht="15.75" customHeight="1">
      <c r="A124" s="91"/>
      <c r="B124" s="92"/>
      <c r="C124" s="102"/>
      <c r="D124" s="68"/>
      <c r="E124" s="94"/>
      <c r="F124" s="95"/>
      <c r="G124" s="104"/>
      <c r="H124" s="99"/>
      <c r="I124" s="100"/>
      <c r="J124" s="101"/>
    </row>
    <row r="125" spans="1:10" ht="15.75" customHeight="1">
      <c r="A125" s="91"/>
      <c r="B125" s="92"/>
      <c r="C125" s="102"/>
      <c r="D125" s="68"/>
      <c r="E125" s="94"/>
      <c r="F125" s="95"/>
      <c r="G125" s="104"/>
      <c r="H125" s="99"/>
      <c r="I125" s="100"/>
      <c r="J125" s="101"/>
    </row>
    <row r="126" spans="1:10" ht="15.75" customHeight="1">
      <c r="A126" s="91"/>
      <c r="B126" s="92"/>
      <c r="C126" s="102"/>
      <c r="D126" s="68"/>
      <c r="E126" s="94"/>
      <c r="F126" s="95"/>
      <c r="G126" s="104"/>
      <c r="H126" s="99"/>
      <c r="I126" s="100"/>
      <c r="J126" s="101"/>
    </row>
    <row r="127" spans="1:10" ht="15.75" customHeight="1">
      <c r="A127" s="91"/>
      <c r="B127" s="92"/>
      <c r="C127" s="102"/>
      <c r="D127" s="68"/>
      <c r="E127" s="94"/>
      <c r="F127" s="95"/>
      <c r="G127" s="104"/>
      <c r="H127" s="99"/>
      <c r="I127" s="100"/>
      <c r="J127" s="101"/>
    </row>
    <row r="128" spans="1:10" ht="15.75" customHeight="1">
      <c r="A128" s="91"/>
      <c r="B128" s="92"/>
      <c r="C128" s="102"/>
      <c r="D128" s="68"/>
      <c r="E128" s="94"/>
      <c r="F128" s="95"/>
      <c r="G128" s="104"/>
      <c r="H128" s="99"/>
      <c r="I128" s="100"/>
      <c r="J128" s="101"/>
    </row>
    <row r="129" spans="1:10" ht="15.75" customHeight="1">
      <c r="A129" s="91"/>
      <c r="B129" s="92"/>
      <c r="C129" s="102"/>
      <c r="D129" s="68"/>
      <c r="E129" s="94"/>
      <c r="F129" s="95"/>
      <c r="G129" s="104"/>
      <c r="H129" s="99"/>
      <c r="I129" s="100"/>
      <c r="J129" s="101"/>
    </row>
    <row r="130" spans="1:10" ht="15.75" customHeight="1">
      <c r="A130" s="91"/>
      <c r="B130" s="92"/>
      <c r="C130" s="102"/>
      <c r="D130" s="68"/>
      <c r="E130" s="94"/>
      <c r="F130" s="95"/>
      <c r="G130" s="104"/>
      <c r="H130" s="99"/>
      <c r="I130" s="100"/>
      <c r="J130" s="101"/>
    </row>
    <row r="131" spans="1:10" ht="15.75" customHeight="1">
      <c r="A131" s="91"/>
      <c r="B131" s="92"/>
      <c r="C131" s="102"/>
      <c r="D131" s="68"/>
      <c r="E131" s="94"/>
      <c r="F131" s="95"/>
      <c r="G131" s="104"/>
      <c r="H131" s="99"/>
      <c r="I131" s="100"/>
      <c r="J131" s="101"/>
    </row>
    <row r="132" spans="1:10" ht="15.75" customHeight="1">
      <c r="A132" s="91"/>
      <c r="B132" s="92"/>
      <c r="C132" s="102"/>
      <c r="D132" s="68"/>
      <c r="E132" s="94"/>
      <c r="F132" s="95"/>
      <c r="G132" s="104"/>
      <c r="H132" s="99"/>
      <c r="I132" s="100"/>
      <c r="J132" s="101"/>
    </row>
    <row r="133" spans="1:10" ht="15.75" customHeight="1">
      <c r="A133" s="91"/>
      <c r="B133" s="92"/>
      <c r="C133" s="102"/>
      <c r="D133" s="68"/>
      <c r="E133" s="94"/>
      <c r="F133" s="95"/>
      <c r="G133" s="104"/>
      <c r="H133" s="99"/>
      <c r="I133" s="100"/>
      <c r="J133" s="101"/>
    </row>
    <row r="134" spans="1:10" ht="15.75" customHeight="1">
      <c r="A134" s="91"/>
      <c r="B134" s="92"/>
      <c r="C134" s="102"/>
      <c r="D134" s="68"/>
      <c r="E134" s="94"/>
      <c r="F134" s="95"/>
      <c r="G134" s="104"/>
      <c r="H134" s="99"/>
      <c r="I134" s="100"/>
      <c r="J134" s="101"/>
    </row>
    <row r="135" spans="1:10" ht="15.75" customHeight="1">
      <c r="A135" s="91"/>
      <c r="B135" s="92"/>
      <c r="C135" s="102"/>
      <c r="D135" s="68"/>
      <c r="E135" s="94"/>
      <c r="F135" s="95"/>
      <c r="G135" s="104"/>
      <c r="H135" s="99"/>
      <c r="I135" s="100"/>
      <c r="J135" s="101"/>
    </row>
    <row r="136" spans="1:10" ht="15.75" customHeight="1">
      <c r="A136" s="91"/>
      <c r="B136" s="92"/>
      <c r="C136" s="102"/>
      <c r="D136" s="68"/>
      <c r="E136" s="94"/>
      <c r="F136" s="95"/>
      <c r="G136" s="104"/>
      <c r="H136" s="99"/>
      <c r="I136" s="100"/>
      <c r="J136" s="101"/>
    </row>
    <row r="137" spans="1:10" ht="15.75" customHeight="1">
      <c r="A137" s="91"/>
      <c r="B137" s="92"/>
      <c r="C137" s="102"/>
      <c r="D137" s="68"/>
      <c r="E137" s="94"/>
      <c r="F137" s="95"/>
      <c r="G137" s="104"/>
      <c r="H137" s="99"/>
      <c r="I137" s="100"/>
      <c r="J137" s="101"/>
    </row>
    <row r="138" spans="1:10" ht="15.75" customHeight="1">
      <c r="A138" s="91"/>
      <c r="B138" s="92"/>
      <c r="C138" s="102"/>
      <c r="D138" s="68"/>
      <c r="E138" s="94"/>
      <c r="F138" s="95"/>
      <c r="G138" s="104"/>
      <c r="H138" s="99"/>
      <c r="I138" s="100"/>
      <c r="J138" s="101"/>
    </row>
    <row r="139" spans="1:10" ht="15.75" customHeight="1">
      <c r="A139" s="91"/>
      <c r="B139" s="92"/>
      <c r="C139" s="102"/>
      <c r="D139" s="68"/>
      <c r="E139" s="94"/>
      <c r="F139" s="95"/>
      <c r="G139" s="104"/>
      <c r="H139" s="99"/>
      <c r="I139" s="100"/>
      <c r="J139" s="101"/>
    </row>
    <row r="140" spans="1:10" ht="15.75" customHeight="1">
      <c r="A140" s="91"/>
      <c r="B140" s="92"/>
      <c r="C140" s="102"/>
      <c r="D140" s="68"/>
      <c r="E140" s="94"/>
      <c r="F140" s="95"/>
      <c r="G140" s="104"/>
      <c r="H140" s="99"/>
      <c r="I140" s="100"/>
      <c r="J140" s="101"/>
    </row>
    <row r="141" spans="1:10" ht="15.75" customHeight="1">
      <c r="A141" s="91"/>
      <c r="B141" s="92"/>
      <c r="C141" s="102"/>
      <c r="D141" s="68"/>
      <c r="E141" s="94"/>
      <c r="F141" s="95"/>
      <c r="G141" s="104"/>
      <c r="H141" s="99"/>
      <c r="I141" s="100"/>
      <c r="J141" s="101"/>
    </row>
    <row r="142" spans="1:10" ht="15.75" customHeight="1">
      <c r="A142" s="91"/>
      <c r="B142" s="92"/>
      <c r="C142" s="102"/>
      <c r="D142" s="68"/>
      <c r="E142" s="94"/>
      <c r="F142" s="95"/>
      <c r="G142" s="104"/>
      <c r="H142" s="99"/>
      <c r="I142" s="100"/>
      <c r="J142" s="101"/>
    </row>
    <row r="143" spans="1:10" ht="15.75" customHeight="1">
      <c r="A143" s="91"/>
      <c r="B143" s="92"/>
      <c r="C143" s="102"/>
      <c r="D143" s="68"/>
      <c r="E143" s="94"/>
      <c r="F143" s="95"/>
      <c r="G143" s="104"/>
      <c r="H143" s="99"/>
      <c r="I143" s="100"/>
      <c r="J143" s="101"/>
    </row>
    <row r="144" spans="1:10" ht="15.75" customHeight="1">
      <c r="A144" s="91"/>
      <c r="B144" s="92"/>
      <c r="C144" s="102"/>
      <c r="D144" s="68"/>
      <c r="E144" s="94"/>
      <c r="F144" s="95"/>
      <c r="G144" s="104"/>
      <c r="H144" s="99"/>
      <c r="I144" s="100"/>
      <c r="J144" s="101"/>
    </row>
    <row r="145" spans="1:10" ht="15.75" customHeight="1">
      <c r="A145" s="91"/>
      <c r="B145" s="92"/>
      <c r="C145" s="102"/>
      <c r="D145" s="68"/>
      <c r="E145" s="94"/>
      <c r="F145" s="95"/>
      <c r="G145" s="104"/>
      <c r="H145" s="99"/>
      <c r="I145" s="100"/>
      <c r="J145" s="101"/>
    </row>
    <row r="146" spans="1:10" ht="15.75" customHeight="1">
      <c r="A146" s="91"/>
      <c r="B146" s="92"/>
      <c r="C146" s="102"/>
      <c r="D146" s="68"/>
      <c r="E146" s="94"/>
      <c r="F146" s="95"/>
      <c r="G146" s="104"/>
      <c r="H146" s="99"/>
      <c r="I146" s="100"/>
      <c r="J146" s="101"/>
    </row>
    <row r="147" spans="1:10" ht="15.75" customHeight="1">
      <c r="A147" s="91"/>
      <c r="B147" s="92"/>
      <c r="C147" s="102"/>
      <c r="D147" s="68"/>
      <c r="E147" s="94"/>
      <c r="F147" s="95"/>
      <c r="G147" s="104"/>
      <c r="H147" s="99"/>
      <c r="I147" s="100"/>
      <c r="J147" s="101"/>
    </row>
    <row r="148" spans="1:10" ht="15.75" customHeight="1">
      <c r="A148" s="91"/>
      <c r="B148" s="92"/>
      <c r="C148" s="102"/>
      <c r="D148" s="68"/>
      <c r="E148" s="94"/>
      <c r="F148" s="95"/>
      <c r="G148" s="104"/>
      <c r="H148" s="99"/>
      <c r="I148" s="100"/>
      <c r="J148" s="101"/>
    </row>
    <row r="149" spans="1:10" ht="15.75" customHeight="1">
      <c r="A149" s="91"/>
      <c r="B149" s="92"/>
      <c r="C149" s="102"/>
      <c r="D149" s="68"/>
      <c r="E149" s="94"/>
      <c r="F149" s="95"/>
      <c r="G149" s="104"/>
      <c r="H149" s="99"/>
      <c r="I149" s="100"/>
      <c r="J149" s="101"/>
    </row>
    <row r="150" spans="1:10" ht="15.75" customHeight="1">
      <c r="A150" s="91"/>
      <c r="B150" s="92"/>
      <c r="C150" s="102"/>
      <c r="D150" s="68"/>
      <c r="E150" s="94"/>
      <c r="F150" s="95"/>
      <c r="G150" s="104"/>
      <c r="H150" s="99"/>
      <c r="I150" s="100"/>
      <c r="J150" s="101"/>
    </row>
    <row r="151" spans="1:10" ht="15.75" customHeight="1">
      <c r="A151" s="91"/>
      <c r="B151" s="92"/>
      <c r="C151" s="102"/>
      <c r="D151" s="68"/>
      <c r="E151" s="94"/>
      <c r="F151" s="95"/>
      <c r="G151" s="104"/>
      <c r="H151" s="99"/>
      <c r="I151" s="100"/>
      <c r="J151" s="101"/>
    </row>
    <row r="152" spans="1:10" ht="15.75" customHeight="1">
      <c r="A152" s="91"/>
      <c r="B152" s="92"/>
      <c r="C152" s="102"/>
      <c r="D152" s="68"/>
      <c r="E152" s="94"/>
      <c r="F152" s="95"/>
      <c r="G152" s="104"/>
      <c r="H152" s="99"/>
      <c r="I152" s="100"/>
      <c r="J152" s="101"/>
    </row>
    <row r="153" spans="1:10" ht="15.75" customHeight="1">
      <c r="A153" s="91"/>
      <c r="B153" s="92"/>
      <c r="C153" s="102"/>
      <c r="D153" s="68"/>
      <c r="E153" s="94"/>
      <c r="F153" s="95"/>
      <c r="G153" s="104"/>
      <c r="H153" s="99"/>
      <c r="I153" s="100"/>
      <c r="J153" s="101"/>
    </row>
    <row r="154" spans="1:10" ht="15.75" customHeight="1">
      <c r="A154" s="91"/>
      <c r="B154" s="92"/>
      <c r="C154" s="102"/>
      <c r="D154" s="68"/>
      <c r="E154" s="94"/>
      <c r="F154" s="95"/>
      <c r="G154" s="104"/>
      <c r="H154" s="99"/>
      <c r="I154" s="100"/>
      <c r="J154" s="101"/>
    </row>
    <row r="155" spans="1:10" ht="15.75" customHeight="1">
      <c r="A155" s="91"/>
      <c r="B155" s="92"/>
      <c r="C155" s="102"/>
      <c r="D155" s="68"/>
      <c r="E155" s="94"/>
      <c r="F155" s="95"/>
      <c r="G155" s="104"/>
      <c r="H155" s="99"/>
      <c r="I155" s="100"/>
      <c r="J155" s="101"/>
    </row>
    <row r="156" spans="1:10" ht="15.75" customHeight="1">
      <c r="A156" s="91"/>
      <c r="B156" s="92"/>
      <c r="C156" s="102"/>
      <c r="D156" s="68"/>
      <c r="E156" s="94"/>
      <c r="F156" s="95"/>
      <c r="G156" s="104"/>
      <c r="H156" s="99"/>
      <c r="I156" s="100"/>
      <c r="J156" s="101"/>
    </row>
    <row r="157" spans="1:10" ht="15.75" customHeight="1">
      <c r="A157" s="91"/>
      <c r="B157" s="92"/>
      <c r="C157" s="102"/>
      <c r="D157" s="68"/>
      <c r="E157" s="94"/>
      <c r="F157" s="95"/>
      <c r="G157" s="104"/>
      <c r="H157" s="99"/>
      <c r="I157" s="100"/>
      <c r="J157" s="101"/>
    </row>
    <row r="158" spans="1:10" ht="15.75" customHeight="1">
      <c r="A158" s="91"/>
      <c r="B158" s="92"/>
      <c r="C158" s="102"/>
      <c r="D158" s="68"/>
      <c r="E158" s="94"/>
      <c r="F158" s="95"/>
      <c r="G158" s="104"/>
      <c r="H158" s="99"/>
      <c r="I158" s="100"/>
      <c r="J158" s="101"/>
    </row>
    <row r="159" spans="1:10" ht="15.75" customHeight="1">
      <c r="A159" s="91"/>
      <c r="B159" s="92"/>
      <c r="C159" s="102"/>
      <c r="D159" s="68"/>
      <c r="E159" s="94"/>
      <c r="F159" s="95"/>
      <c r="G159" s="104"/>
      <c r="H159" s="99"/>
      <c r="I159" s="100"/>
      <c r="J159" s="101"/>
    </row>
    <row r="160" spans="1:10" ht="15.75" customHeight="1">
      <c r="A160" s="91"/>
      <c r="B160" s="92"/>
      <c r="C160" s="102"/>
      <c r="D160" s="68"/>
      <c r="E160" s="94"/>
      <c r="F160" s="95"/>
      <c r="G160" s="104"/>
      <c r="H160" s="99"/>
      <c r="I160" s="100"/>
      <c r="J160" s="101"/>
    </row>
    <row r="161" spans="1:10" ht="15.75" customHeight="1">
      <c r="A161" s="91"/>
      <c r="B161" s="92"/>
      <c r="C161" s="102"/>
      <c r="D161" s="68"/>
      <c r="E161" s="94"/>
      <c r="F161" s="95"/>
      <c r="G161" s="104"/>
      <c r="H161" s="99"/>
      <c r="I161" s="100"/>
      <c r="J161" s="101"/>
    </row>
    <row r="162" spans="1:10" ht="15.75" customHeight="1">
      <c r="A162" s="91"/>
      <c r="B162" s="92"/>
      <c r="C162" s="102"/>
      <c r="D162" s="68"/>
      <c r="E162" s="94"/>
      <c r="F162" s="95"/>
      <c r="G162" s="104"/>
      <c r="H162" s="99"/>
      <c r="I162" s="100"/>
      <c r="J162" s="101"/>
    </row>
    <row r="163" spans="1:10" ht="15.75" customHeight="1">
      <c r="A163" s="91"/>
      <c r="B163" s="92"/>
      <c r="C163" s="102"/>
      <c r="D163" s="68"/>
      <c r="E163" s="94"/>
      <c r="F163" s="95"/>
      <c r="G163" s="104"/>
      <c r="H163" s="99"/>
      <c r="I163" s="100"/>
      <c r="J163" s="101"/>
    </row>
    <row r="164" spans="1:10" ht="15.75" customHeight="1">
      <c r="A164" s="91"/>
      <c r="B164" s="92"/>
      <c r="C164" s="102"/>
      <c r="D164" s="68"/>
      <c r="E164" s="94"/>
      <c r="F164" s="95"/>
      <c r="G164" s="104"/>
      <c r="H164" s="99"/>
      <c r="I164" s="100"/>
      <c r="J164" s="101"/>
    </row>
    <row r="165" spans="1:10" ht="15.75" customHeight="1">
      <c r="A165" s="91"/>
      <c r="B165" s="92"/>
      <c r="C165" s="102"/>
      <c r="D165" s="68"/>
      <c r="E165" s="94"/>
      <c r="F165" s="95"/>
      <c r="G165" s="104"/>
      <c r="H165" s="99"/>
      <c r="I165" s="100"/>
      <c r="J165" s="101"/>
    </row>
    <row r="166" spans="1:10" ht="15.75" customHeight="1">
      <c r="A166" s="91"/>
      <c r="B166" s="92"/>
      <c r="C166" s="102"/>
      <c r="D166" s="68"/>
      <c r="E166" s="94"/>
      <c r="F166" s="95"/>
      <c r="G166" s="104"/>
      <c r="H166" s="99"/>
      <c r="I166" s="100"/>
      <c r="J166" s="101"/>
    </row>
    <row r="167" spans="1:10" ht="15.75" customHeight="1">
      <c r="A167" s="91"/>
      <c r="B167" s="92"/>
      <c r="C167" s="102"/>
      <c r="D167" s="68"/>
      <c r="E167" s="94"/>
      <c r="F167" s="95"/>
      <c r="G167" s="104"/>
      <c r="H167" s="99"/>
      <c r="I167" s="100"/>
      <c r="J167" s="101"/>
    </row>
    <row r="168" spans="1:10" ht="15.75" customHeight="1">
      <c r="A168" s="91"/>
      <c r="B168" s="92"/>
      <c r="C168" s="102"/>
      <c r="D168" s="68"/>
      <c r="E168" s="94"/>
      <c r="F168" s="95"/>
      <c r="G168" s="104"/>
      <c r="H168" s="99"/>
      <c r="I168" s="100"/>
      <c r="J168" s="101"/>
    </row>
    <row r="169" spans="1:10" ht="15.75" customHeight="1">
      <c r="A169" s="91"/>
      <c r="B169" s="92"/>
      <c r="C169" s="102"/>
      <c r="D169" s="68"/>
      <c r="E169" s="94"/>
      <c r="F169" s="95"/>
      <c r="G169" s="104"/>
      <c r="H169" s="99"/>
      <c r="I169" s="100"/>
      <c r="J169" s="101"/>
    </row>
    <row r="170" spans="1:10" ht="15.75" customHeight="1">
      <c r="A170" s="91"/>
      <c r="B170" s="92"/>
      <c r="C170" s="102"/>
      <c r="D170" s="68"/>
      <c r="E170" s="94"/>
      <c r="F170" s="95"/>
      <c r="G170" s="104"/>
      <c r="H170" s="99"/>
      <c r="I170" s="100"/>
      <c r="J170" s="101"/>
    </row>
    <row r="171" spans="1:10" ht="15.75" customHeight="1">
      <c r="A171" s="91"/>
      <c r="B171" s="92"/>
      <c r="C171" s="102"/>
      <c r="D171" s="68"/>
      <c r="E171" s="94"/>
      <c r="F171" s="95"/>
      <c r="G171" s="104"/>
      <c r="H171" s="99"/>
      <c r="I171" s="100"/>
      <c r="J171" s="101"/>
    </row>
    <row r="172" spans="1:10" ht="15.75" customHeight="1">
      <c r="A172" s="91"/>
      <c r="B172" s="92"/>
      <c r="C172" s="102"/>
      <c r="D172" s="68"/>
      <c r="E172" s="94"/>
      <c r="F172" s="95"/>
      <c r="G172" s="104"/>
      <c r="H172" s="99"/>
      <c r="I172" s="100"/>
      <c r="J172" s="101"/>
    </row>
    <row r="173" spans="1:10" ht="15.75" customHeight="1">
      <c r="A173" s="91"/>
      <c r="B173" s="92"/>
      <c r="C173" s="102"/>
      <c r="D173" s="68"/>
      <c r="E173" s="94"/>
      <c r="F173" s="95"/>
      <c r="G173" s="104"/>
      <c r="H173" s="99"/>
      <c r="I173" s="100"/>
      <c r="J173" s="101"/>
    </row>
    <row r="174" spans="1:10" ht="15.75" customHeight="1">
      <c r="A174" s="91"/>
      <c r="B174" s="92"/>
      <c r="C174" s="102"/>
      <c r="D174" s="68"/>
      <c r="E174" s="94"/>
      <c r="F174" s="95"/>
      <c r="G174" s="104"/>
      <c r="H174" s="99"/>
      <c r="I174" s="100"/>
      <c r="J174" s="101"/>
    </row>
    <row r="175" spans="1:10" ht="15.75" customHeight="1">
      <c r="A175" s="91"/>
      <c r="B175" s="92"/>
      <c r="C175" s="102"/>
      <c r="D175" s="68"/>
      <c r="E175" s="94"/>
      <c r="F175" s="95"/>
      <c r="G175" s="104"/>
      <c r="H175" s="99"/>
      <c r="I175" s="100"/>
      <c r="J175" s="101"/>
    </row>
    <row r="176" spans="1:10" ht="15.75" customHeight="1">
      <c r="A176" s="91"/>
      <c r="B176" s="92"/>
      <c r="C176" s="102"/>
      <c r="D176" s="68"/>
      <c r="E176" s="94"/>
      <c r="F176" s="95"/>
      <c r="G176" s="104"/>
      <c r="H176" s="99"/>
      <c r="I176" s="100"/>
      <c r="J176" s="101"/>
    </row>
    <row r="177" spans="1:10" ht="15.75" customHeight="1">
      <c r="A177" s="91"/>
      <c r="B177" s="92"/>
      <c r="C177" s="102"/>
      <c r="D177" s="68"/>
      <c r="E177" s="94"/>
      <c r="F177" s="95"/>
      <c r="G177" s="104"/>
      <c r="H177" s="99"/>
      <c r="I177" s="100"/>
      <c r="J177" s="101"/>
    </row>
    <row r="178" spans="1:10" ht="15.75" customHeight="1">
      <c r="A178" s="91"/>
      <c r="B178" s="92"/>
      <c r="C178" s="102"/>
      <c r="D178" s="68"/>
      <c r="E178" s="94"/>
      <c r="F178" s="95"/>
      <c r="G178" s="104"/>
      <c r="H178" s="99"/>
      <c r="I178" s="100"/>
      <c r="J178" s="101"/>
    </row>
    <row r="179" spans="1:10" ht="15.75" customHeight="1">
      <c r="A179" s="91"/>
      <c r="B179" s="92"/>
      <c r="C179" s="102"/>
      <c r="D179" s="68"/>
      <c r="E179" s="94"/>
      <c r="F179" s="95"/>
      <c r="G179" s="104"/>
      <c r="H179" s="99"/>
      <c r="I179" s="100"/>
      <c r="J179" s="101"/>
    </row>
    <row r="180" spans="1:10" ht="15.75" customHeight="1">
      <c r="A180" s="91"/>
      <c r="B180" s="92"/>
      <c r="C180" s="102"/>
      <c r="D180" s="68"/>
      <c r="E180" s="94"/>
      <c r="F180" s="95"/>
      <c r="G180" s="104"/>
      <c r="H180" s="99"/>
      <c r="I180" s="100"/>
      <c r="J180" s="101"/>
    </row>
    <row r="181" spans="1:10" ht="15.75" customHeight="1">
      <c r="A181" s="91"/>
      <c r="B181" s="92"/>
      <c r="C181" s="102"/>
      <c r="D181" s="68"/>
      <c r="E181" s="94"/>
      <c r="F181" s="95"/>
      <c r="G181" s="104"/>
      <c r="H181" s="99"/>
      <c r="I181" s="100"/>
      <c r="J181" s="101"/>
    </row>
    <row r="182" spans="1:10" ht="15.75" customHeight="1">
      <c r="A182" s="91"/>
      <c r="B182" s="92"/>
      <c r="C182" s="102"/>
      <c r="D182" s="68"/>
      <c r="E182" s="94"/>
      <c r="F182" s="95"/>
      <c r="G182" s="104"/>
      <c r="H182" s="99"/>
      <c r="I182" s="100"/>
      <c r="J182" s="101"/>
    </row>
    <row r="183" spans="1:10" ht="15.75" customHeight="1">
      <c r="A183" s="91"/>
      <c r="B183" s="92"/>
      <c r="C183" s="102"/>
      <c r="D183" s="68"/>
      <c r="E183" s="94"/>
      <c r="F183" s="95"/>
      <c r="G183" s="104"/>
      <c r="H183" s="99"/>
      <c r="I183" s="100"/>
      <c r="J183" s="101"/>
    </row>
    <row r="184" spans="1:10" ht="15.75" customHeight="1">
      <c r="A184" s="91"/>
      <c r="B184" s="92"/>
      <c r="C184" s="102"/>
      <c r="D184" s="68"/>
      <c r="E184" s="94"/>
      <c r="F184" s="95"/>
      <c r="G184" s="104"/>
      <c r="H184" s="99"/>
      <c r="I184" s="100"/>
      <c r="J184" s="101"/>
    </row>
    <row r="185" spans="1:10" ht="15.75" customHeight="1">
      <c r="A185" s="91"/>
      <c r="B185" s="92"/>
      <c r="C185" s="102"/>
      <c r="D185" s="68"/>
      <c r="E185" s="94"/>
      <c r="F185" s="95"/>
      <c r="G185" s="104"/>
      <c r="H185" s="99"/>
      <c r="I185" s="100"/>
      <c r="J185" s="101"/>
    </row>
    <row r="186" spans="1:10" ht="15.75" customHeight="1">
      <c r="A186" s="91"/>
      <c r="B186" s="92"/>
      <c r="C186" s="102"/>
      <c r="D186" s="68"/>
      <c r="E186" s="94"/>
      <c r="F186" s="95"/>
      <c r="G186" s="104"/>
      <c r="H186" s="99"/>
      <c r="I186" s="100"/>
      <c r="J186" s="101"/>
    </row>
    <row r="187" spans="1:10" ht="15.75" customHeight="1">
      <c r="A187" s="91"/>
      <c r="B187" s="92"/>
      <c r="C187" s="102"/>
      <c r="D187" s="68"/>
      <c r="E187" s="94"/>
      <c r="F187" s="95"/>
      <c r="G187" s="104"/>
      <c r="H187" s="99"/>
      <c r="I187" s="100"/>
      <c r="J187" s="101"/>
    </row>
    <row r="188" spans="1:10" ht="15.75" customHeight="1">
      <c r="A188" s="91"/>
      <c r="B188" s="92"/>
      <c r="C188" s="102"/>
      <c r="D188" s="68"/>
      <c r="E188" s="94"/>
      <c r="F188" s="95"/>
      <c r="G188" s="104"/>
      <c r="H188" s="99"/>
      <c r="I188" s="100"/>
      <c r="J188" s="101"/>
    </row>
    <row r="189" spans="1:10" ht="15.75" customHeight="1">
      <c r="A189" s="91"/>
      <c r="B189" s="92"/>
      <c r="C189" s="102"/>
      <c r="D189" s="68"/>
      <c r="E189" s="94"/>
      <c r="F189" s="95"/>
      <c r="G189" s="104"/>
      <c r="H189" s="99"/>
      <c r="I189" s="100"/>
      <c r="J189" s="101"/>
    </row>
    <row r="190" spans="1:10" ht="15.75" customHeight="1">
      <c r="A190" s="91"/>
      <c r="B190" s="92"/>
      <c r="C190" s="102"/>
      <c r="D190" s="68"/>
      <c r="E190" s="94"/>
      <c r="F190" s="95"/>
      <c r="G190" s="104"/>
      <c r="H190" s="99"/>
      <c r="I190" s="100"/>
      <c r="J190" s="101"/>
    </row>
    <row r="191" spans="1:10" ht="15.75" customHeight="1">
      <c r="A191" s="91"/>
      <c r="B191" s="92"/>
      <c r="C191" s="102"/>
      <c r="D191" s="68"/>
      <c r="E191" s="94"/>
      <c r="F191" s="95"/>
      <c r="G191" s="104"/>
      <c r="H191" s="99"/>
      <c r="I191" s="100"/>
      <c r="J191" s="101"/>
    </row>
    <row r="192" spans="1:10" ht="15.75" customHeight="1">
      <c r="A192" s="91"/>
      <c r="B192" s="92"/>
      <c r="C192" s="102"/>
      <c r="D192" s="68"/>
      <c r="E192" s="94"/>
      <c r="F192" s="95"/>
      <c r="G192" s="104"/>
      <c r="H192" s="99"/>
      <c r="I192" s="100"/>
      <c r="J192" s="101"/>
    </row>
    <row r="193" spans="1:10" ht="15.75" customHeight="1">
      <c r="A193" s="91"/>
      <c r="B193" s="92"/>
      <c r="C193" s="102"/>
      <c r="D193" s="68"/>
      <c r="E193" s="94"/>
      <c r="F193" s="95"/>
      <c r="G193" s="104"/>
      <c r="H193" s="99"/>
      <c r="I193" s="100"/>
      <c r="J193" s="101"/>
    </row>
    <row r="194" spans="1:10" ht="15.75" customHeight="1">
      <c r="A194" s="91"/>
      <c r="B194" s="92"/>
      <c r="C194" s="102"/>
      <c r="D194" s="68"/>
      <c r="E194" s="94"/>
      <c r="F194" s="95"/>
      <c r="G194" s="104"/>
      <c r="H194" s="99"/>
      <c r="I194" s="100"/>
      <c r="J194" s="101"/>
    </row>
    <row r="195" spans="1:10" ht="15.75" customHeight="1">
      <c r="A195" s="91"/>
      <c r="B195" s="92"/>
      <c r="C195" s="102"/>
      <c r="D195" s="68"/>
      <c r="E195" s="94"/>
      <c r="F195" s="95"/>
      <c r="G195" s="104"/>
      <c r="H195" s="99"/>
      <c r="I195" s="100"/>
      <c r="J195" s="101"/>
    </row>
    <row r="196" spans="1:10" ht="15.75" customHeight="1">
      <c r="A196" s="91"/>
      <c r="B196" s="92"/>
      <c r="C196" s="102"/>
      <c r="D196" s="68"/>
      <c r="E196" s="94"/>
      <c r="F196" s="95"/>
      <c r="G196" s="104"/>
      <c r="H196" s="99"/>
      <c r="I196" s="100"/>
      <c r="J196" s="101"/>
    </row>
    <row r="197" spans="1:10" ht="15.75" customHeight="1">
      <c r="A197" s="91"/>
      <c r="B197" s="92"/>
      <c r="C197" s="102"/>
      <c r="D197" s="68"/>
      <c r="E197" s="94"/>
      <c r="F197" s="95"/>
      <c r="G197" s="104"/>
      <c r="H197" s="99"/>
      <c r="I197" s="100"/>
      <c r="J197" s="101"/>
    </row>
    <row r="198" spans="1:10" ht="15.75" customHeight="1">
      <c r="A198" s="91"/>
      <c r="B198" s="92"/>
      <c r="C198" s="102"/>
      <c r="D198" s="68"/>
      <c r="E198" s="94"/>
      <c r="F198" s="95"/>
      <c r="G198" s="104"/>
      <c r="H198" s="99"/>
      <c r="I198" s="100"/>
      <c r="J198" s="101"/>
    </row>
    <row r="199" spans="1:10" ht="15.75" customHeight="1">
      <c r="A199" s="91"/>
      <c r="B199" s="92"/>
      <c r="C199" s="102"/>
      <c r="D199" s="68"/>
      <c r="E199" s="94"/>
      <c r="F199" s="95"/>
      <c r="G199" s="104"/>
      <c r="H199" s="99"/>
      <c r="I199" s="100"/>
      <c r="J199" s="101"/>
    </row>
    <row r="200" spans="1:10" ht="15.75" customHeight="1">
      <c r="A200" s="91"/>
      <c r="B200" s="92"/>
      <c r="C200" s="102"/>
      <c r="D200" s="68"/>
      <c r="E200" s="94"/>
      <c r="F200" s="95"/>
      <c r="G200" s="104"/>
      <c r="H200" s="99"/>
      <c r="I200" s="100"/>
      <c r="J200" s="101"/>
    </row>
    <row r="201" spans="1:10" ht="15.75" customHeight="1">
      <c r="A201" s="91"/>
      <c r="B201" s="92"/>
      <c r="C201" s="102"/>
      <c r="D201" s="68"/>
      <c r="E201" s="94"/>
      <c r="F201" s="95"/>
      <c r="G201" s="104"/>
      <c r="H201" s="99"/>
      <c r="I201" s="100"/>
      <c r="J201" s="101"/>
    </row>
    <row r="202" spans="1:10" ht="15.75" customHeight="1">
      <c r="A202" s="91"/>
      <c r="B202" s="92"/>
      <c r="C202" s="102"/>
      <c r="D202" s="68"/>
      <c r="E202" s="94"/>
      <c r="F202" s="95"/>
      <c r="G202" s="104"/>
      <c r="H202" s="99"/>
      <c r="I202" s="100"/>
      <c r="J202" s="101"/>
    </row>
    <row r="203" spans="1:10" ht="15.75" customHeight="1">
      <c r="A203" s="91"/>
      <c r="B203" s="92"/>
      <c r="C203" s="102"/>
      <c r="D203" s="68"/>
      <c r="E203" s="94"/>
      <c r="F203" s="95"/>
      <c r="G203" s="104"/>
      <c r="H203" s="99"/>
      <c r="I203" s="100"/>
      <c r="J203" s="101"/>
    </row>
    <row r="204" spans="1:10" ht="15.75" customHeight="1">
      <c r="A204" s="91"/>
      <c r="B204" s="92"/>
      <c r="C204" s="102"/>
      <c r="D204" s="68"/>
      <c r="E204" s="94"/>
      <c r="F204" s="95"/>
      <c r="G204" s="104"/>
      <c r="H204" s="99"/>
      <c r="I204" s="100"/>
      <c r="J204" s="101"/>
    </row>
    <row r="205" spans="1:10" ht="15.75" customHeight="1">
      <c r="A205" s="91"/>
      <c r="B205" s="92"/>
      <c r="C205" s="102"/>
      <c r="D205" s="68"/>
      <c r="E205" s="94"/>
      <c r="F205" s="95"/>
      <c r="G205" s="104"/>
      <c r="H205" s="99"/>
      <c r="I205" s="100"/>
      <c r="J205" s="101"/>
    </row>
    <row r="206" spans="1:10" ht="15.75" customHeight="1">
      <c r="A206" s="91"/>
      <c r="B206" s="92"/>
      <c r="C206" s="102"/>
      <c r="D206" s="68"/>
      <c r="E206" s="94"/>
      <c r="F206" s="95"/>
      <c r="G206" s="104"/>
      <c r="H206" s="99"/>
      <c r="I206" s="100"/>
      <c r="J206" s="101"/>
    </row>
    <row r="207" spans="1:10" ht="15.75" customHeight="1">
      <c r="A207" s="91"/>
      <c r="B207" s="92"/>
      <c r="C207" s="102"/>
      <c r="D207" s="68"/>
      <c r="E207" s="94"/>
      <c r="F207" s="95"/>
      <c r="G207" s="104"/>
      <c r="H207" s="99"/>
      <c r="I207" s="100"/>
      <c r="J207" s="101"/>
    </row>
    <row r="208" spans="1:10" ht="15.75" customHeight="1">
      <c r="A208" s="91"/>
      <c r="B208" s="92"/>
      <c r="C208" s="102"/>
      <c r="D208" s="68"/>
      <c r="E208" s="94"/>
      <c r="F208" s="95"/>
      <c r="G208" s="104"/>
      <c r="H208" s="99"/>
      <c r="I208" s="100"/>
      <c r="J208" s="101"/>
    </row>
    <row r="209" spans="1:10" ht="15.75" customHeight="1">
      <c r="A209" s="91"/>
      <c r="B209" s="92"/>
      <c r="C209" s="102"/>
      <c r="D209" s="68"/>
      <c r="E209" s="94"/>
      <c r="F209" s="95"/>
      <c r="G209" s="104"/>
      <c r="H209" s="99"/>
      <c r="I209" s="100"/>
      <c r="J209" s="101"/>
    </row>
    <row r="210" spans="1:10" ht="15.75" customHeight="1">
      <c r="A210" s="91"/>
      <c r="B210" s="92"/>
      <c r="C210" s="102"/>
      <c r="D210" s="68"/>
      <c r="E210" s="94"/>
      <c r="F210" s="95"/>
      <c r="G210" s="104"/>
      <c r="H210" s="99"/>
      <c r="I210" s="100"/>
      <c r="J210" s="101"/>
    </row>
    <row r="211" spans="1:10" ht="15.75" customHeight="1">
      <c r="A211" s="91"/>
      <c r="B211" s="92"/>
      <c r="C211" s="102"/>
      <c r="D211" s="68"/>
      <c r="E211" s="94"/>
      <c r="F211" s="95"/>
      <c r="G211" s="104"/>
      <c r="H211" s="99"/>
      <c r="I211" s="100"/>
      <c r="J211" s="101"/>
    </row>
    <row r="212" spans="1:10" ht="15.75" customHeight="1">
      <c r="A212" s="91"/>
      <c r="B212" s="92"/>
      <c r="C212" s="102"/>
      <c r="D212" s="68"/>
      <c r="E212" s="94"/>
      <c r="F212" s="95"/>
      <c r="G212" s="104"/>
      <c r="H212" s="99"/>
      <c r="I212" s="100"/>
      <c r="J212" s="101"/>
    </row>
    <row r="213" spans="1:10" ht="15.75" customHeight="1">
      <c r="A213" s="91"/>
      <c r="B213" s="92"/>
      <c r="C213" s="102"/>
      <c r="D213" s="68"/>
      <c r="E213" s="94"/>
      <c r="F213" s="95"/>
      <c r="G213" s="104"/>
      <c r="H213" s="99"/>
      <c r="I213" s="100"/>
      <c r="J213" s="101"/>
    </row>
    <row r="214" spans="1:10" ht="15.75" customHeight="1">
      <c r="A214" s="91"/>
      <c r="B214" s="92"/>
      <c r="C214" s="102"/>
      <c r="D214" s="68"/>
      <c r="E214" s="94"/>
      <c r="F214" s="95"/>
      <c r="G214" s="104"/>
      <c r="H214" s="99"/>
      <c r="I214" s="100"/>
      <c r="J214" s="101"/>
    </row>
    <row r="215" spans="1:10" ht="15.75" customHeight="1">
      <c r="A215" s="91"/>
      <c r="B215" s="92"/>
      <c r="C215" s="102"/>
      <c r="D215" s="68"/>
      <c r="E215" s="94"/>
      <c r="F215" s="95"/>
      <c r="G215" s="104"/>
      <c r="H215" s="99"/>
      <c r="I215" s="100"/>
      <c r="J215" s="101"/>
    </row>
    <row r="216" spans="1:10" ht="15.75" customHeight="1">
      <c r="A216" s="91"/>
      <c r="B216" s="92"/>
      <c r="C216" s="102"/>
      <c r="D216" s="68"/>
      <c r="E216" s="94"/>
      <c r="F216" s="95"/>
      <c r="G216" s="104"/>
      <c r="H216" s="99"/>
      <c r="I216" s="100"/>
      <c r="J216" s="101"/>
    </row>
    <row r="217" spans="1:10" ht="15.75" customHeight="1">
      <c r="A217" s="91"/>
      <c r="B217" s="92"/>
      <c r="C217" s="102"/>
      <c r="D217" s="68"/>
      <c r="E217" s="94"/>
      <c r="F217" s="95"/>
      <c r="G217" s="104"/>
      <c r="H217" s="99"/>
      <c r="I217" s="100"/>
      <c r="J217" s="101"/>
    </row>
    <row r="218" spans="1:10" ht="15.75" customHeight="1">
      <c r="A218" s="91"/>
      <c r="B218" s="92"/>
      <c r="C218" s="102"/>
      <c r="D218" s="68"/>
      <c r="E218" s="94"/>
      <c r="F218" s="95"/>
      <c r="G218" s="104"/>
      <c r="H218" s="99"/>
      <c r="I218" s="100"/>
      <c r="J218" s="101"/>
    </row>
    <row r="219" spans="1:10" ht="15.75" customHeight="1">
      <c r="A219" s="91"/>
      <c r="B219" s="92"/>
      <c r="C219" s="102"/>
      <c r="D219" s="68"/>
      <c r="E219" s="94"/>
      <c r="F219" s="95"/>
      <c r="G219" s="104"/>
      <c r="H219" s="99"/>
      <c r="I219" s="100"/>
      <c r="J219" s="101"/>
    </row>
    <row r="220" spans="1:10" ht="15.75" customHeight="1">
      <c r="A220" s="91"/>
      <c r="B220" s="92"/>
      <c r="C220" s="102"/>
      <c r="D220" s="68"/>
      <c r="E220" s="94"/>
      <c r="F220" s="95"/>
      <c r="G220" s="104"/>
      <c r="H220" s="99"/>
      <c r="I220" s="100"/>
      <c r="J220" s="101"/>
    </row>
    <row r="221" spans="1:10" ht="15.75" customHeight="1">
      <c r="A221" s="91"/>
      <c r="B221" s="92"/>
      <c r="C221" s="102"/>
      <c r="D221" s="68"/>
      <c r="E221" s="94"/>
      <c r="F221" s="95"/>
      <c r="G221" s="104"/>
      <c r="H221" s="99"/>
      <c r="I221" s="100"/>
      <c r="J221" s="101"/>
    </row>
    <row r="222" spans="1:10" ht="15.75" customHeight="1">
      <c r="A222" s="91"/>
      <c r="B222" s="92"/>
      <c r="C222" s="102"/>
      <c r="D222" s="68"/>
      <c r="E222" s="94"/>
      <c r="F222" s="95"/>
      <c r="G222" s="104"/>
      <c r="H222" s="99"/>
      <c r="I222" s="100"/>
      <c r="J222" s="101"/>
    </row>
    <row r="223" spans="1:10" ht="15.75" customHeight="1">
      <c r="A223" s="91"/>
      <c r="B223" s="92"/>
      <c r="C223" s="102"/>
      <c r="D223" s="68"/>
      <c r="E223" s="94"/>
      <c r="F223" s="95"/>
      <c r="G223" s="104"/>
      <c r="H223" s="99"/>
      <c r="I223" s="100"/>
      <c r="J223" s="101"/>
    </row>
    <row r="224" spans="1:10" ht="15.75" customHeight="1">
      <c r="A224" s="91"/>
      <c r="B224" s="92"/>
      <c r="C224" s="102"/>
      <c r="D224" s="68"/>
      <c r="E224" s="94"/>
      <c r="F224" s="95"/>
      <c r="G224" s="104"/>
      <c r="H224" s="99"/>
      <c r="I224" s="100"/>
      <c r="J224" s="101"/>
    </row>
    <row r="225" spans="1:10" ht="15.75" customHeight="1">
      <c r="A225" s="91"/>
      <c r="B225" s="92"/>
      <c r="C225" s="102"/>
      <c r="D225" s="68"/>
      <c r="E225" s="94"/>
      <c r="F225" s="95"/>
      <c r="G225" s="104"/>
      <c r="H225" s="99"/>
      <c r="I225" s="100"/>
      <c r="J225" s="101"/>
    </row>
    <row r="226" spans="1:10" ht="15.75" customHeight="1">
      <c r="A226" s="91"/>
      <c r="B226" s="92"/>
      <c r="C226" s="102"/>
      <c r="D226" s="68"/>
      <c r="E226" s="94"/>
      <c r="F226" s="95"/>
      <c r="G226" s="104"/>
      <c r="H226" s="99"/>
      <c r="I226" s="100"/>
      <c r="J226" s="101"/>
    </row>
    <row r="227" spans="1:10" ht="15.75" customHeight="1">
      <c r="A227" s="91"/>
      <c r="B227" s="92"/>
      <c r="C227" s="102"/>
      <c r="D227" s="68"/>
      <c r="E227" s="94"/>
      <c r="F227" s="95"/>
      <c r="G227" s="104"/>
      <c r="H227" s="99"/>
      <c r="I227" s="100"/>
      <c r="J227" s="101"/>
    </row>
    <row r="228" spans="1:10" ht="15.75" customHeight="1">
      <c r="A228" s="91"/>
      <c r="B228" s="92"/>
      <c r="C228" s="102"/>
      <c r="D228" s="68"/>
      <c r="E228" s="94"/>
      <c r="F228" s="95"/>
      <c r="G228" s="104"/>
      <c r="H228" s="99"/>
      <c r="I228" s="100"/>
      <c r="J228" s="101"/>
    </row>
    <row r="229" spans="1:10" ht="15.75" customHeight="1">
      <c r="A229" s="91"/>
      <c r="B229" s="92"/>
      <c r="C229" s="102"/>
      <c r="D229" s="68"/>
      <c r="E229" s="94"/>
      <c r="F229" s="95"/>
      <c r="G229" s="104"/>
      <c r="H229" s="99"/>
      <c r="I229" s="100"/>
      <c r="J229" s="101"/>
    </row>
    <row r="230" spans="1:10" ht="15.75" customHeight="1">
      <c r="A230" s="91"/>
      <c r="B230" s="92"/>
      <c r="C230" s="102"/>
      <c r="D230" s="68"/>
      <c r="E230" s="94"/>
      <c r="F230" s="95"/>
      <c r="G230" s="104"/>
      <c r="H230" s="99"/>
      <c r="I230" s="100"/>
      <c r="J230" s="101"/>
    </row>
    <row r="231" spans="1:10" ht="15.75" customHeight="1">
      <c r="A231" s="91"/>
      <c r="B231" s="92"/>
      <c r="C231" s="102"/>
      <c r="D231" s="68"/>
      <c r="E231" s="94"/>
      <c r="F231" s="95"/>
      <c r="G231" s="104"/>
      <c r="H231" s="99"/>
      <c r="I231" s="100"/>
      <c r="J231" s="101"/>
    </row>
    <row r="232" spans="1:10" ht="15.75" customHeight="1">
      <c r="A232" s="91"/>
      <c r="B232" s="92"/>
      <c r="C232" s="102"/>
      <c r="D232" s="68"/>
      <c r="E232" s="94"/>
      <c r="F232" s="95"/>
      <c r="G232" s="104"/>
      <c r="H232" s="99"/>
      <c r="I232" s="100"/>
      <c r="J232" s="101"/>
    </row>
    <row r="233" spans="1:10" ht="15.75" customHeight="1">
      <c r="A233" s="91"/>
      <c r="B233" s="92"/>
      <c r="C233" s="102"/>
      <c r="D233" s="68"/>
      <c r="E233" s="94"/>
      <c r="F233" s="95"/>
      <c r="G233" s="104"/>
      <c r="H233" s="99"/>
      <c r="I233" s="100"/>
      <c r="J233" s="101"/>
    </row>
    <row r="234" spans="1:10" ht="15.75" customHeight="1">
      <c r="A234" s="91"/>
      <c r="B234" s="92"/>
      <c r="C234" s="102"/>
      <c r="D234" s="68"/>
      <c r="E234" s="94"/>
      <c r="F234" s="95"/>
      <c r="G234" s="104"/>
      <c r="H234" s="99"/>
      <c r="I234" s="100"/>
      <c r="J234" s="101"/>
    </row>
    <row r="235" spans="1:10" ht="15.75" customHeight="1">
      <c r="A235" s="91"/>
      <c r="B235" s="92"/>
      <c r="C235" s="102"/>
      <c r="D235" s="68"/>
      <c r="E235" s="94"/>
      <c r="F235" s="95"/>
      <c r="G235" s="104"/>
      <c r="H235" s="99"/>
      <c r="I235" s="100"/>
      <c r="J235" s="101"/>
    </row>
    <row r="236" spans="1:10" ht="15.75" customHeight="1">
      <c r="A236" s="91"/>
      <c r="B236" s="92"/>
      <c r="C236" s="102"/>
      <c r="D236" s="68"/>
      <c r="E236" s="94"/>
      <c r="F236" s="95"/>
      <c r="G236" s="104"/>
      <c r="H236" s="99"/>
      <c r="I236" s="100"/>
      <c r="J236" s="101"/>
    </row>
    <row r="237" spans="1:10" ht="15.75" customHeight="1">
      <c r="A237" s="91"/>
      <c r="B237" s="92"/>
      <c r="C237" s="102"/>
      <c r="D237" s="68"/>
      <c r="E237" s="94"/>
      <c r="F237" s="95"/>
      <c r="G237" s="104"/>
      <c r="H237" s="99"/>
      <c r="I237" s="100"/>
      <c r="J237" s="101"/>
    </row>
    <row r="238" spans="1:10" ht="15.75" customHeight="1">
      <c r="A238" s="91"/>
      <c r="B238" s="92"/>
      <c r="C238" s="102"/>
      <c r="D238" s="68"/>
      <c r="E238" s="94"/>
      <c r="F238" s="95"/>
      <c r="G238" s="104"/>
      <c r="H238" s="99"/>
      <c r="I238" s="100"/>
      <c r="J238" s="101"/>
    </row>
    <row r="239" spans="1:10" ht="15.75" customHeight="1">
      <c r="A239" s="91"/>
      <c r="B239" s="92"/>
      <c r="C239" s="102"/>
      <c r="D239" s="68"/>
      <c r="E239" s="94"/>
      <c r="F239" s="95"/>
      <c r="G239" s="104"/>
      <c r="H239" s="99"/>
      <c r="I239" s="100"/>
      <c r="J239" s="101"/>
    </row>
    <row r="240" spans="1:10" ht="15.75" customHeight="1">
      <c r="A240" s="91"/>
      <c r="B240" s="92"/>
      <c r="C240" s="102"/>
      <c r="D240" s="68"/>
      <c r="E240" s="94"/>
      <c r="F240" s="95"/>
      <c r="G240" s="104"/>
      <c r="H240" s="99"/>
      <c r="I240" s="100"/>
      <c r="J240" s="101"/>
    </row>
    <row r="241" spans="1:10" ht="15.75" customHeight="1">
      <c r="A241" s="91"/>
      <c r="B241" s="92"/>
      <c r="C241" s="102"/>
      <c r="D241" s="68"/>
      <c r="E241" s="94"/>
      <c r="F241" s="95"/>
      <c r="G241" s="104"/>
      <c r="H241" s="99"/>
      <c r="I241" s="100"/>
      <c r="J241" s="101"/>
    </row>
    <row r="242" spans="1:10" ht="15.75" customHeight="1">
      <c r="A242" s="91"/>
      <c r="B242" s="92"/>
      <c r="C242" s="102"/>
      <c r="D242" s="68"/>
      <c r="E242" s="94"/>
      <c r="F242" s="95"/>
      <c r="G242" s="104"/>
      <c r="H242" s="99"/>
      <c r="I242" s="100"/>
      <c r="J242" s="101"/>
    </row>
    <row r="243" spans="1:10" ht="15.75" customHeight="1">
      <c r="A243" s="91"/>
      <c r="B243" s="92"/>
      <c r="C243" s="102"/>
      <c r="D243" s="68"/>
      <c r="E243" s="94"/>
      <c r="F243" s="95"/>
      <c r="G243" s="104"/>
      <c r="H243" s="99"/>
      <c r="I243" s="100"/>
      <c r="J243" s="101"/>
    </row>
    <row r="244" spans="1:10" ht="15.75" customHeight="1">
      <c r="A244" s="91"/>
      <c r="B244" s="92"/>
      <c r="C244" s="102"/>
      <c r="D244" s="68"/>
      <c r="E244" s="94"/>
      <c r="F244" s="95"/>
      <c r="G244" s="104"/>
      <c r="H244" s="99"/>
      <c r="I244" s="100"/>
      <c r="J244" s="101"/>
    </row>
    <row r="245" spans="1:10" ht="15.75" customHeight="1">
      <c r="A245" s="91"/>
      <c r="B245" s="92"/>
      <c r="C245" s="102"/>
      <c r="D245" s="68"/>
      <c r="E245" s="94"/>
      <c r="F245" s="95"/>
      <c r="G245" s="104"/>
      <c r="H245" s="99"/>
      <c r="I245" s="100"/>
      <c r="J245" s="101"/>
    </row>
    <row r="246" spans="1:10" ht="15.75" customHeight="1">
      <c r="A246" s="91"/>
      <c r="B246" s="92"/>
      <c r="C246" s="102"/>
      <c r="D246" s="68"/>
      <c r="E246" s="94"/>
      <c r="F246" s="95"/>
      <c r="G246" s="104"/>
      <c r="H246" s="99"/>
      <c r="I246" s="100"/>
      <c r="J246" s="101"/>
    </row>
    <row r="247" spans="1:10" ht="15.75" customHeight="1">
      <c r="A247" s="91"/>
      <c r="B247" s="92"/>
      <c r="C247" s="102"/>
      <c r="D247" s="68"/>
      <c r="E247" s="94"/>
      <c r="F247" s="95"/>
      <c r="G247" s="104"/>
      <c r="H247" s="99"/>
      <c r="I247" s="100"/>
      <c r="J247" s="101"/>
    </row>
    <row r="248" spans="1:10" ht="15.75" customHeight="1">
      <c r="A248" s="91"/>
      <c r="B248" s="92"/>
      <c r="C248" s="102"/>
      <c r="D248" s="68"/>
      <c r="E248" s="94"/>
      <c r="F248" s="95"/>
      <c r="G248" s="104"/>
      <c r="H248" s="99"/>
      <c r="I248" s="100"/>
      <c r="J248" s="101"/>
    </row>
    <row r="249" spans="1:10" ht="15.75" customHeight="1">
      <c r="A249" s="91"/>
      <c r="B249" s="92"/>
      <c r="C249" s="102"/>
      <c r="D249" s="68"/>
      <c r="E249" s="94"/>
      <c r="F249" s="95"/>
      <c r="G249" s="104"/>
      <c r="H249" s="99"/>
      <c r="I249" s="100"/>
      <c r="J249" s="101"/>
    </row>
    <row r="250" spans="1:10" ht="15.75" customHeight="1">
      <c r="A250" s="91"/>
      <c r="B250" s="92"/>
      <c r="C250" s="102"/>
      <c r="D250" s="68"/>
      <c r="E250" s="94"/>
      <c r="F250" s="95"/>
      <c r="G250" s="104"/>
      <c r="H250" s="99"/>
      <c r="I250" s="100"/>
      <c r="J250" s="101"/>
    </row>
    <row r="251" spans="1:10" ht="15.75" customHeight="1">
      <c r="A251" s="91"/>
      <c r="B251" s="92"/>
      <c r="C251" s="102"/>
      <c r="D251" s="68"/>
      <c r="E251" s="94"/>
      <c r="F251" s="95"/>
      <c r="G251" s="104"/>
      <c r="H251" s="99"/>
      <c r="I251" s="100"/>
      <c r="J251" s="101"/>
    </row>
    <row r="252" spans="1:10" ht="15.75" customHeight="1">
      <c r="A252" s="91"/>
      <c r="B252" s="92"/>
      <c r="C252" s="102"/>
      <c r="D252" s="68"/>
      <c r="E252" s="94"/>
      <c r="F252" s="95"/>
      <c r="G252" s="104"/>
      <c r="H252" s="99"/>
      <c r="I252" s="100"/>
      <c r="J252" s="101"/>
    </row>
    <row r="253" spans="1:10" ht="15.75" customHeight="1">
      <c r="A253" s="91"/>
      <c r="B253" s="92"/>
      <c r="C253" s="102"/>
      <c r="D253" s="68"/>
      <c r="E253" s="94"/>
      <c r="F253" s="95"/>
      <c r="G253" s="104"/>
      <c r="H253" s="99"/>
      <c r="I253" s="100"/>
      <c r="J253" s="101"/>
    </row>
    <row r="254" spans="1:10" ht="15.75" customHeight="1">
      <c r="A254" s="91"/>
      <c r="B254" s="92"/>
      <c r="C254" s="102"/>
      <c r="D254" s="68"/>
      <c r="E254" s="94"/>
      <c r="F254" s="95"/>
      <c r="G254" s="104"/>
      <c r="H254" s="99"/>
      <c r="I254" s="100"/>
      <c r="J254" s="101"/>
    </row>
    <row r="255" spans="1:10" ht="15.75" customHeight="1">
      <c r="A255" s="91"/>
      <c r="B255" s="92"/>
      <c r="C255" s="102"/>
      <c r="D255" s="68"/>
      <c r="E255" s="94"/>
      <c r="F255" s="95"/>
      <c r="G255" s="104"/>
      <c r="H255" s="99"/>
      <c r="I255" s="100"/>
      <c r="J255" s="101"/>
    </row>
    <row r="256" spans="1:10" ht="15.75" customHeight="1">
      <c r="A256" s="91"/>
      <c r="B256" s="92"/>
      <c r="C256" s="102"/>
      <c r="D256" s="68"/>
      <c r="E256" s="94"/>
      <c r="F256" s="95"/>
      <c r="G256" s="104"/>
      <c r="H256" s="99"/>
      <c r="I256" s="100"/>
      <c r="J256" s="101"/>
    </row>
    <row r="257" spans="1:10" ht="15.75" customHeight="1">
      <c r="A257" s="91"/>
      <c r="B257" s="92"/>
      <c r="C257" s="102"/>
      <c r="D257" s="68"/>
      <c r="E257" s="94"/>
      <c r="F257" s="95"/>
      <c r="G257" s="104"/>
      <c r="H257" s="99"/>
      <c r="I257" s="100"/>
      <c r="J257" s="101"/>
    </row>
    <row r="258" spans="1:10" ht="15.75" customHeight="1">
      <c r="A258" s="91"/>
      <c r="B258" s="92"/>
      <c r="C258" s="102"/>
      <c r="D258" s="68"/>
      <c r="E258" s="94"/>
      <c r="F258" s="95"/>
      <c r="G258" s="104"/>
      <c r="H258" s="99"/>
      <c r="I258" s="100"/>
      <c r="J258" s="101"/>
    </row>
    <row r="259" spans="1:10" ht="15.75" customHeight="1">
      <c r="A259" s="91"/>
      <c r="B259" s="92"/>
      <c r="C259" s="102"/>
      <c r="D259" s="68"/>
      <c r="E259" s="94"/>
      <c r="F259" s="95"/>
      <c r="G259" s="104"/>
      <c r="H259" s="99"/>
      <c r="I259" s="100"/>
      <c r="J259" s="101"/>
    </row>
    <row r="260" spans="1:10" ht="15.75" customHeight="1">
      <c r="A260" s="91"/>
      <c r="B260" s="92"/>
      <c r="C260" s="102"/>
      <c r="D260" s="68"/>
      <c r="E260" s="94"/>
      <c r="F260" s="95"/>
      <c r="G260" s="104"/>
      <c r="H260" s="99"/>
      <c r="I260" s="100"/>
      <c r="J260" s="101"/>
    </row>
    <row r="261" spans="1:10" ht="15.75" customHeight="1">
      <c r="A261" s="91"/>
      <c r="B261" s="92"/>
      <c r="C261" s="102"/>
      <c r="D261" s="68"/>
      <c r="E261" s="94"/>
      <c r="F261" s="95"/>
      <c r="G261" s="104"/>
      <c r="H261" s="99"/>
      <c r="I261" s="100"/>
      <c r="J261" s="101"/>
    </row>
    <row r="262" spans="1:10" ht="15.75" customHeight="1">
      <c r="A262" s="91"/>
      <c r="B262" s="92"/>
      <c r="C262" s="102"/>
      <c r="D262" s="68"/>
      <c r="E262" s="94"/>
      <c r="F262" s="95"/>
      <c r="G262" s="104"/>
      <c r="H262" s="99"/>
      <c r="I262" s="100"/>
      <c r="J262" s="101"/>
    </row>
    <row r="263" spans="1:10" ht="15.75" customHeight="1">
      <c r="A263" s="91"/>
      <c r="B263" s="92"/>
      <c r="C263" s="102"/>
      <c r="D263" s="68"/>
      <c r="E263" s="94"/>
      <c r="F263" s="95"/>
      <c r="G263" s="104"/>
      <c r="H263" s="99"/>
      <c r="I263" s="100"/>
      <c r="J263" s="101"/>
    </row>
    <row r="264" spans="1:10" ht="15.75" customHeight="1">
      <c r="A264" s="91"/>
      <c r="B264" s="92"/>
      <c r="C264" s="102"/>
      <c r="D264" s="68"/>
      <c r="E264" s="94"/>
      <c r="F264" s="95"/>
      <c r="G264" s="104"/>
      <c r="H264" s="99"/>
      <c r="I264" s="100"/>
      <c r="J264" s="101"/>
    </row>
    <row r="265" spans="1:10" ht="15.75" customHeight="1">
      <c r="A265" s="91"/>
      <c r="B265" s="92"/>
      <c r="C265" s="102"/>
      <c r="D265" s="68"/>
      <c r="E265" s="94"/>
      <c r="F265" s="95"/>
      <c r="G265" s="104"/>
      <c r="H265" s="99"/>
      <c r="I265" s="100"/>
      <c r="J265" s="101"/>
    </row>
    <row r="266" spans="1:10" ht="15.75" customHeight="1">
      <c r="A266" s="91"/>
      <c r="B266" s="92"/>
      <c r="C266" s="102"/>
      <c r="D266" s="68"/>
      <c r="E266" s="94"/>
      <c r="F266" s="95"/>
      <c r="G266" s="104"/>
      <c r="H266" s="99"/>
      <c r="I266" s="100"/>
      <c r="J266" s="101"/>
    </row>
    <row r="267" spans="1:10" ht="15.75" customHeight="1">
      <c r="A267" s="91"/>
      <c r="B267" s="92"/>
      <c r="C267" s="102"/>
      <c r="D267" s="68"/>
      <c r="E267" s="94"/>
      <c r="F267" s="95"/>
      <c r="G267" s="104"/>
      <c r="H267" s="99"/>
      <c r="I267" s="100"/>
      <c r="J267" s="101"/>
    </row>
    <row r="268" spans="1:10" ht="15.75" customHeight="1">
      <c r="A268" s="91"/>
      <c r="B268" s="92"/>
      <c r="C268" s="102"/>
      <c r="D268" s="68"/>
      <c r="E268" s="94"/>
      <c r="F268" s="95"/>
      <c r="G268" s="104"/>
      <c r="H268" s="99"/>
      <c r="I268" s="100"/>
      <c r="J268" s="101"/>
    </row>
    <row r="269" spans="1:10" ht="15.75" customHeight="1">
      <c r="A269" s="91"/>
      <c r="B269" s="92"/>
      <c r="C269" s="102"/>
      <c r="D269" s="68"/>
      <c r="E269" s="94"/>
      <c r="F269" s="95"/>
      <c r="G269" s="104"/>
      <c r="H269" s="99"/>
      <c r="I269" s="100"/>
      <c r="J269" s="101"/>
    </row>
    <row r="270" spans="1:10" ht="15.75" customHeight="1">
      <c r="A270" s="91"/>
      <c r="B270" s="92"/>
      <c r="C270" s="102"/>
      <c r="D270" s="68"/>
      <c r="E270" s="94"/>
      <c r="F270" s="95"/>
      <c r="G270" s="104"/>
      <c r="H270" s="99"/>
      <c r="I270" s="100"/>
      <c r="J270" s="101"/>
    </row>
    <row r="271" spans="1:10" ht="15.75" customHeight="1">
      <c r="A271" s="91"/>
      <c r="B271" s="92"/>
      <c r="C271" s="102"/>
      <c r="D271" s="68"/>
      <c r="E271" s="94"/>
      <c r="F271" s="95"/>
      <c r="G271" s="104"/>
      <c r="H271" s="99"/>
      <c r="I271" s="100"/>
      <c r="J271" s="101"/>
    </row>
    <row r="272" spans="1:10" ht="15.75" customHeight="1">
      <c r="A272" s="91"/>
      <c r="B272" s="92"/>
      <c r="C272" s="102"/>
      <c r="D272" s="68"/>
      <c r="E272" s="94"/>
      <c r="F272" s="95"/>
      <c r="G272" s="104"/>
      <c r="H272" s="99"/>
      <c r="I272" s="100"/>
      <c r="J272" s="101"/>
    </row>
    <row r="273" spans="1:10" ht="15.75" customHeight="1">
      <c r="A273" s="91"/>
      <c r="B273" s="92"/>
      <c r="C273" s="102"/>
      <c r="D273" s="68"/>
      <c r="E273" s="94"/>
      <c r="F273" s="95"/>
      <c r="G273" s="104"/>
      <c r="H273" s="99"/>
      <c r="I273" s="100"/>
      <c r="J273" s="101"/>
    </row>
    <row r="274" spans="1:10" ht="15.75" customHeight="1">
      <c r="A274" s="91"/>
      <c r="B274" s="92"/>
      <c r="C274" s="102"/>
      <c r="D274" s="68"/>
      <c r="E274" s="94"/>
      <c r="F274" s="95"/>
      <c r="G274" s="104"/>
      <c r="H274" s="99"/>
      <c r="I274" s="100"/>
      <c r="J274" s="101"/>
    </row>
    <row r="275" spans="1:10" ht="15.75" customHeight="1">
      <c r="A275" s="91"/>
      <c r="B275" s="92"/>
      <c r="C275" s="102"/>
      <c r="D275" s="68"/>
      <c r="E275" s="94"/>
      <c r="F275" s="95"/>
      <c r="G275" s="104"/>
      <c r="H275" s="99"/>
      <c r="I275" s="100"/>
      <c r="J275" s="101"/>
    </row>
    <row r="276" spans="1:10" ht="15.75" customHeight="1">
      <c r="A276" s="91"/>
      <c r="B276" s="92"/>
      <c r="C276" s="102"/>
      <c r="D276" s="68"/>
      <c r="E276" s="94"/>
      <c r="F276" s="95"/>
      <c r="G276" s="104"/>
      <c r="H276" s="99"/>
      <c r="I276" s="100"/>
      <c r="J276" s="101"/>
    </row>
    <row r="277" spans="1:10" ht="15.75" customHeight="1">
      <c r="A277" s="91"/>
      <c r="B277" s="92"/>
      <c r="C277" s="102"/>
      <c r="D277" s="68"/>
      <c r="E277" s="94"/>
      <c r="F277" s="95"/>
      <c r="G277" s="104"/>
      <c r="H277" s="99"/>
      <c r="I277" s="100"/>
      <c r="J277" s="101"/>
    </row>
    <row r="278" spans="1:10" ht="15.75" customHeight="1">
      <c r="A278" s="91"/>
      <c r="B278" s="92"/>
      <c r="C278" s="102"/>
      <c r="D278" s="68"/>
      <c r="E278" s="94"/>
      <c r="F278" s="95"/>
      <c r="G278" s="104"/>
      <c r="H278" s="99"/>
      <c r="I278" s="100"/>
      <c r="J278" s="101"/>
    </row>
    <row r="279" spans="1:10" ht="15.75" customHeight="1">
      <c r="A279" s="91"/>
      <c r="B279" s="92"/>
      <c r="C279" s="102"/>
      <c r="D279" s="68"/>
      <c r="E279" s="94"/>
      <c r="F279" s="95"/>
      <c r="G279" s="104"/>
      <c r="H279" s="99"/>
      <c r="I279" s="100"/>
      <c r="J279" s="101"/>
    </row>
    <row r="280" spans="1:10" ht="15.75" customHeight="1">
      <c r="A280" s="91"/>
      <c r="B280" s="92"/>
      <c r="C280" s="102"/>
      <c r="D280" s="68"/>
      <c r="E280" s="94"/>
      <c r="F280" s="95"/>
      <c r="G280" s="104"/>
      <c r="H280" s="99"/>
      <c r="I280" s="100"/>
      <c r="J280" s="101"/>
    </row>
    <row r="281" spans="1:10" ht="15.75" customHeight="1">
      <c r="A281" s="91"/>
      <c r="B281" s="92"/>
      <c r="C281" s="102"/>
      <c r="D281" s="68"/>
      <c r="E281" s="94"/>
      <c r="F281" s="95"/>
      <c r="G281" s="104"/>
      <c r="H281" s="99"/>
      <c r="I281" s="100"/>
      <c r="J281" s="101"/>
    </row>
    <row r="282" spans="1:10" ht="15.75" customHeight="1">
      <c r="A282" s="91"/>
      <c r="B282" s="92"/>
      <c r="C282" s="102"/>
      <c r="D282" s="68"/>
      <c r="E282" s="94"/>
      <c r="F282" s="95"/>
      <c r="G282" s="104"/>
      <c r="H282" s="99"/>
      <c r="I282" s="100"/>
      <c r="J282" s="101"/>
    </row>
    <row r="283" spans="1:10" ht="15.75" customHeight="1">
      <c r="A283" s="91"/>
      <c r="B283" s="92"/>
      <c r="C283" s="102"/>
      <c r="D283" s="68"/>
      <c r="E283" s="94"/>
      <c r="F283" s="95"/>
      <c r="G283" s="104"/>
      <c r="H283" s="99"/>
      <c r="I283" s="100"/>
      <c r="J283" s="101"/>
    </row>
    <row r="284" spans="1:10" ht="15.75" customHeight="1">
      <c r="A284" s="91"/>
      <c r="B284" s="92"/>
      <c r="C284" s="102"/>
      <c r="D284" s="68"/>
      <c r="E284" s="94"/>
      <c r="F284" s="95"/>
      <c r="G284" s="104"/>
      <c r="H284" s="99"/>
      <c r="I284" s="100"/>
      <c r="J284" s="101"/>
    </row>
    <row r="285" spans="1:10" ht="15.75" customHeight="1">
      <c r="A285" s="91"/>
      <c r="B285" s="92"/>
      <c r="C285" s="102"/>
      <c r="D285" s="68"/>
      <c r="E285" s="94"/>
      <c r="F285" s="95"/>
      <c r="G285" s="104"/>
      <c r="H285" s="99"/>
      <c r="I285" s="100"/>
      <c r="J285" s="101"/>
    </row>
    <row r="286" spans="1:10" ht="15.75" customHeight="1">
      <c r="A286" s="91"/>
      <c r="B286" s="92"/>
      <c r="C286" s="102"/>
      <c r="D286" s="68"/>
      <c r="E286" s="94"/>
      <c r="F286" s="95"/>
      <c r="G286" s="104"/>
      <c r="H286" s="99"/>
      <c r="I286" s="100"/>
      <c r="J286" s="101"/>
    </row>
    <row r="287" spans="1:10" ht="15.75" customHeight="1">
      <c r="A287" s="91"/>
      <c r="B287" s="92"/>
      <c r="C287" s="102"/>
      <c r="D287" s="68"/>
      <c r="E287" s="94"/>
      <c r="F287" s="95"/>
      <c r="G287" s="104"/>
      <c r="H287" s="99"/>
      <c r="I287" s="100"/>
      <c r="J287" s="101"/>
    </row>
    <row r="288" spans="1:10" ht="15.75" customHeight="1">
      <c r="A288" s="91"/>
      <c r="B288" s="92"/>
      <c r="C288" s="102"/>
      <c r="D288" s="68"/>
      <c r="E288" s="94"/>
      <c r="F288" s="95"/>
      <c r="G288" s="104"/>
      <c r="H288" s="99"/>
      <c r="I288" s="100"/>
      <c r="J288" s="101"/>
    </row>
    <row r="289" spans="1:10" ht="15.75" customHeight="1">
      <c r="A289" s="91"/>
      <c r="B289" s="92"/>
      <c r="C289" s="102"/>
      <c r="D289" s="68"/>
      <c r="E289" s="94"/>
      <c r="F289" s="95"/>
      <c r="G289" s="104"/>
      <c r="H289" s="99"/>
      <c r="I289" s="100"/>
      <c r="J289" s="101"/>
    </row>
    <row r="290" spans="1:10" ht="15.75" customHeight="1">
      <c r="A290" s="91"/>
      <c r="B290" s="92"/>
      <c r="C290" s="102"/>
      <c r="D290" s="68"/>
      <c r="E290" s="94"/>
      <c r="F290" s="95"/>
      <c r="G290" s="104"/>
      <c r="H290" s="99"/>
      <c r="I290" s="100"/>
      <c r="J290" s="101"/>
    </row>
    <row r="291" spans="1:10" ht="15.75" customHeight="1">
      <c r="A291" s="91"/>
      <c r="B291" s="92"/>
      <c r="C291" s="102"/>
      <c r="D291" s="68"/>
      <c r="E291" s="94"/>
      <c r="F291" s="95"/>
      <c r="G291" s="104"/>
      <c r="H291" s="99"/>
      <c r="I291" s="100"/>
      <c r="J291" s="101"/>
    </row>
    <row r="292" spans="1:10" ht="15.75" customHeight="1">
      <c r="A292" s="91"/>
      <c r="B292" s="92"/>
      <c r="C292" s="102"/>
      <c r="D292" s="68"/>
      <c r="E292" s="94"/>
      <c r="F292" s="95"/>
      <c r="G292" s="104"/>
      <c r="H292" s="99"/>
      <c r="I292" s="100"/>
      <c r="J292" s="101"/>
    </row>
    <row r="293" spans="1:10" ht="15.75" customHeight="1">
      <c r="A293" s="91"/>
      <c r="B293" s="92"/>
      <c r="C293" s="102"/>
      <c r="D293" s="68"/>
      <c r="E293" s="94"/>
      <c r="F293" s="95"/>
      <c r="G293" s="104"/>
      <c r="H293" s="99"/>
      <c r="I293" s="100"/>
      <c r="J293" s="101"/>
    </row>
    <row r="294" spans="1:10" ht="15.75" customHeight="1">
      <c r="A294" s="91"/>
      <c r="B294" s="92"/>
      <c r="C294" s="102"/>
      <c r="D294" s="68"/>
      <c r="E294" s="94"/>
      <c r="F294" s="95"/>
      <c r="G294" s="104"/>
      <c r="H294" s="99"/>
      <c r="I294" s="100"/>
      <c r="J294" s="101"/>
    </row>
    <row r="295" spans="1:10" ht="15.75" customHeight="1">
      <c r="A295" s="91"/>
      <c r="B295" s="92"/>
      <c r="C295" s="102"/>
      <c r="D295" s="68"/>
      <c r="E295" s="94"/>
      <c r="F295" s="95"/>
      <c r="G295" s="104"/>
      <c r="H295" s="99"/>
      <c r="I295" s="100"/>
      <c r="J295" s="101"/>
    </row>
    <row r="296" spans="1:10" ht="15.75" customHeight="1">
      <c r="A296" s="91"/>
      <c r="B296" s="92"/>
      <c r="C296" s="102"/>
      <c r="D296" s="68"/>
      <c r="E296" s="94"/>
      <c r="F296" s="95"/>
      <c r="G296" s="104"/>
      <c r="H296" s="99"/>
      <c r="I296" s="100"/>
      <c r="J296" s="101"/>
    </row>
    <row r="297" spans="1:10" ht="15.75" customHeight="1">
      <c r="A297" s="91"/>
      <c r="B297" s="92"/>
      <c r="C297" s="102"/>
      <c r="D297" s="68"/>
      <c r="E297" s="94"/>
      <c r="F297" s="95"/>
      <c r="G297" s="104"/>
      <c r="H297" s="99"/>
      <c r="I297" s="100"/>
      <c r="J297" s="101"/>
    </row>
    <row r="298" spans="1:10" ht="15.75" customHeight="1">
      <c r="A298" s="91"/>
      <c r="B298" s="92"/>
      <c r="C298" s="102"/>
      <c r="D298" s="68"/>
      <c r="E298" s="94"/>
      <c r="F298" s="95"/>
      <c r="G298" s="104"/>
      <c r="H298" s="99"/>
      <c r="I298" s="100"/>
      <c r="J298" s="101"/>
    </row>
    <row r="299" spans="1:10" ht="15.75" customHeight="1">
      <c r="A299" s="91"/>
      <c r="B299" s="92"/>
      <c r="C299" s="102"/>
      <c r="D299" s="68"/>
      <c r="E299" s="94"/>
      <c r="F299" s="95"/>
      <c r="G299" s="104"/>
      <c r="H299" s="99"/>
      <c r="I299" s="100"/>
      <c r="J299" s="101"/>
    </row>
    <row r="300" spans="1:10" ht="15.75" customHeight="1">
      <c r="A300" s="91"/>
      <c r="B300" s="92"/>
      <c r="C300" s="102"/>
      <c r="D300" s="68"/>
      <c r="E300" s="94"/>
      <c r="F300" s="95"/>
      <c r="G300" s="104"/>
      <c r="H300" s="99"/>
      <c r="I300" s="100"/>
      <c r="J300" s="101"/>
    </row>
    <row r="301" spans="1:10" ht="15.75" customHeight="1">
      <c r="A301" s="91"/>
      <c r="B301" s="92"/>
      <c r="C301" s="102"/>
      <c r="D301" s="68"/>
      <c r="E301" s="94"/>
      <c r="F301" s="95"/>
      <c r="G301" s="104"/>
      <c r="H301" s="99"/>
      <c r="I301" s="100"/>
      <c r="J301" s="101"/>
    </row>
    <row r="302" spans="1:10" ht="15.75" customHeight="1">
      <c r="A302" s="91"/>
      <c r="B302" s="92"/>
      <c r="C302" s="102"/>
      <c r="D302" s="68"/>
      <c r="E302" s="94"/>
      <c r="F302" s="95"/>
      <c r="G302" s="104"/>
      <c r="H302" s="99"/>
      <c r="I302" s="100"/>
      <c r="J302" s="101"/>
    </row>
    <row r="303" spans="1:10" ht="15.75" customHeight="1">
      <c r="A303" s="91"/>
      <c r="B303" s="92"/>
      <c r="C303" s="102"/>
      <c r="D303" s="68"/>
      <c r="E303" s="94"/>
      <c r="F303" s="95"/>
      <c r="G303" s="104"/>
      <c r="H303" s="99"/>
      <c r="I303" s="100"/>
      <c r="J303" s="101"/>
    </row>
    <row r="304" spans="1:10" ht="15.75" customHeight="1">
      <c r="A304" s="91"/>
      <c r="B304" s="92"/>
      <c r="C304" s="102"/>
      <c r="D304" s="68"/>
      <c r="E304" s="94"/>
      <c r="F304" s="95"/>
      <c r="G304" s="104"/>
      <c r="H304" s="99"/>
      <c r="I304" s="100"/>
      <c r="J304" s="101"/>
    </row>
    <row r="305" spans="1:10" ht="15.75" customHeight="1">
      <c r="A305" s="91"/>
      <c r="B305" s="92"/>
      <c r="C305" s="102"/>
      <c r="D305" s="68"/>
      <c r="E305" s="94"/>
      <c r="F305" s="95"/>
      <c r="G305" s="104"/>
      <c r="H305" s="99"/>
      <c r="I305" s="100"/>
      <c r="J305" s="101"/>
    </row>
    <row r="306" spans="1:10" ht="15.75" customHeight="1">
      <c r="A306" s="91"/>
      <c r="B306" s="92"/>
      <c r="C306" s="102"/>
      <c r="D306" s="68"/>
      <c r="E306" s="94"/>
      <c r="F306" s="95"/>
      <c r="G306" s="104"/>
      <c r="H306" s="99"/>
      <c r="I306" s="100"/>
      <c r="J306" s="101"/>
    </row>
    <row r="307" spans="1:10" ht="15.75" customHeight="1">
      <c r="A307" s="91"/>
      <c r="B307" s="92"/>
      <c r="C307" s="102"/>
      <c r="D307" s="68"/>
      <c r="E307" s="94"/>
      <c r="F307" s="95"/>
      <c r="G307" s="104"/>
      <c r="H307" s="99"/>
      <c r="I307" s="100"/>
      <c r="J307" s="101"/>
    </row>
    <row r="308" spans="1:10" ht="15.75" customHeight="1">
      <c r="A308" s="91"/>
      <c r="B308" s="92"/>
      <c r="C308" s="102"/>
      <c r="D308" s="68"/>
      <c r="E308" s="94"/>
      <c r="F308" s="95"/>
      <c r="G308" s="104"/>
      <c r="H308" s="99"/>
      <c r="I308" s="100"/>
      <c r="J308" s="101"/>
    </row>
    <row r="309" spans="1:10" ht="15.75" customHeight="1">
      <c r="A309" s="91"/>
      <c r="B309" s="92"/>
      <c r="C309" s="102"/>
      <c r="D309" s="68"/>
      <c r="E309" s="94"/>
      <c r="F309" s="95"/>
      <c r="G309" s="104"/>
      <c r="H309" s="99"/>
      <c r="I309" s="100"/>
      <c r="J309" s="101"/>
    </row>
    <row r="310" spans="1:10" ht="15.75" customHeight="1">
      <c r="A310" s="91"/>
      <c r="B310" s="92"/>
      <c r="C310" s="102"/>
      <c r="D310" s="68"/>
      <c r="E310" s="94"/>
      <c r="F310" s="95"/>
      <c r="G310" s="104"/>
      <c r="H310" s="99"/>
      <c r="I310" s="100"/>
      <c r="J310" s="101"/>
    </row>
    <row r="311" spans="1:10" ht="15.75" customHeight="1">
      <c r="A311" s="91"/>
      <c r="B311" s="92"/>
      <c r="C311" s="102"/>
      <c r="D311" s="68"/>
      <c r="E311" s="94"/>
      <c r="F311" s="95"/>
      <c r="G311" s="104"/>
      <c r="H311" s="99"/>
      <c r="I311" s="100"/>
      <c r="J311" s="101"/>
    </row>
    <row r="312" spans="1:10" ht="15.75" customHeight="1">
      <c r="A312" s="91"/>
      <c r="B312" s="92"/>
      <c r="C312" s="102"/>
      <c r="D312" s="68"/>
      <c r="E312" s="94"/>
      <c r="F312" s="95"/>
      <c r="G312" s="104"/>
      <c r="H312" s="99"/>
      <c r="I312" s="100"/>
      <c r="J312" s="101"/>
    </row>
    <row r="313" spans="1:10" ht="15.75" customHeight="1">
      <c r="A313" s="91"/>
      <c r="B313" s="92"/>
      <c r="C313" s="102"/>
      <c r="D313" s="68"/>
      <c r="E313" s="94"/>
      <c r="F313" s="95"/>
      <c r="G313" s="104"/>
      <c r="H313" s="99"/>
      <c r="I313" s="100"/>
      <c r="J313" s="101"/>
    </row>
    <row r="314" spans="1:10" ht="15.75" customHeight="1">
      <c r="A314" s="91"/>
      <c r="B314" s="92"/>
      <c r="C314" s="102"/>
      <c r="D314" s="68"/>
      <c r="E314" s="94"/>
      <c r="F314" s="95"/>
      <c r="G314" s="104"/>
      <c r="H314" s="99"/>
      <c r="I314" s="100"/>
      <c r="J314" s="101"/>
    </row>
    <row r="315" spans="1:10" ht="15.75" customHeight="1">
      <c r="A315" s="91"/>
      <c r="B315" s="92"/>
      <c r="C315" s="102"/>
      <c r="D315" s="68"/>
      <c r="E315" s="94"/>
      <c r="F315" s="95"/>
      <c r="G315" s="104"/>
      <c r="H315" s="99"/>
      <c r="I315" s="100"/>
      <c r="J315" s="101"/>
    </row>
    <row r="316" spans="1:10" ht="15.75" customHeight="1">
      <c r="A316" s="91"/>
      <c r="B316" s="92"/>
      <c r="C316" s="102"/>
      <c r="D316" s="68"/>
      <c r="E316" s="94"/>
      <c r="F316" s="95"/>
      <c r="G316" s="104"/>
      <c r="H316" s="99"/>
      <c r="I316" s="100"/>
      <c r="J316" s="101"/>
    </row>
    <row r="317" spans="1:10" ht="15.75" customHeight="1">
      <c r="A317" s="91"/>
      <c r="B317" s="92"/>
      <c r="C317" s="102"/>
      <c r="D317" s="68"/>
      <c r="E317" s="94"/>
      <c r="F317" s="95"/>
      <c r="G317" s="104"/>
      <c r="H317" s="99"/>
      <c r="I317" s="100"/>
      <c r="J317" s="101"/>
    </row>
    <row r="318" spans="1:10" ht="15.75" customHeight="1">
      <c r="A318" s="91"/>
      <c r="B318" s="92"/>
      <c r="C318" s="102"/>
      <c r="D318" s="68"/>
      <c r="E318" s="94"/>
      <c r="F318" s="95"/>
      <c r="G318" s="104"/>
      <c r="H318" s="99"/>
      <c r="I318" s="100"/>
      <c r="J318" s="101"/>
    </row>
    <row r="319" spans="1:10" ht="15.75" customHeight="1">
      <c r="A319" s="91"/>
      <c r="B319" s="92"/>
      <c r="C319" s="102"/>
      <c r="D319" s="68"/>
      <c r="E319" s="94"/>
      <c r="F319" s="95"/>
      <c r="G319" s="104"/>
      <c r="H319" s="99"/>
      <c r="I319" s="100"/>
      <c r="J319" s="101"/>
    </row>
    <row r="320" spans="1:10" ht="15.75" customHeight="1">
      <c r="A320" s="91"/>
      <c r="B320" s="92"/>
      <c r="C320" s="102"/>
      <c r="D320" s="68"/>
      <c r="E320" s="94"/>
      <c r="F320" s="95"/>
      <c r="G320" s="104"/>
      <c r="H320" s="99"/>
      <c r="I320" s="100"/>
      <c r="J320" s="101"/>
    </row>
    <row r="321" spans="1:10" ht="15.75" customHeight="1">
      <c r="A321" s="91"/>
      <c r="B321" s="92"/>
      <c r="C321" s="102"/>
      <c r="D321" s="68"/>
      <c r="E321" s="94"/>
      <c r="F321" s="95"/>
      <c r="G321" s="104"/>
      <c r="H321" s="99"/>
      <c r="I321" s="100"/>
      <c r="J321" s="101"/>
    </row>
    <row r="322" spans="1:10" ht="15.75" customHeight="1">
      <c r="A322" s="91"/>
      <c r="B322" s="92"/>
      <c r="C322" s="102"/>
      <c r="D322" s="68"/>
      <c r="E322" s="94"/>
      <c r="F322" s="95"/>
      <c r="G322" s="104"/>
      <c r="H322" s="99"/>
      <c r="I322" s="100"/>
      <c r="J322" s="101"/>
    </row>
    <row r="323" spans="1:10" ht="15.75" customHeight="1">
      <c r="A323" s="91"/>
      <c r="B323" s="92"/>
      <c r="C323" s="102"/>
      <c r="D323" s="68"/>
      <c r="E323" s="94"/>
      <c r="F323" s="95"/>
      <c r="G323" s="104"/>
      <c r="H323" s="99"/>
      <c r="I323" s="100"/>
      <c r="J323" s="101"/>
    </row>
    <row r="324" spans="1:10" ht="15.75" customHeight="1">
      <c r="A324" s="91"/>
      <c r="B324" s="92"/>
      <c r="C324" s="102"/>
      <c r="D324" s="68"/>
      <c r="E324" s="94"/>
      <c r="F324" s="95"/>
      <c r="G324" s="104"/>
      <c r="H324" s="99"/>
      <c r="I324" s="100"/>
      <c r="J324" s="101"/>
    </row>
    <row r="325" spans="1:10" ht="15.75" customHeight="1">
      <c r="A325" s="91"/>
      <c r="B325" s="92"/>
      <c r="C325" s="102"/>
      <c r="D325" s="68"/>
      <c r="E325" s="94"/>
      <c r="F325" s="95"/>
      <c r="G325" s="104"/>
      <c r="H325" s="99"/>
      <c r="I325" s="100"/>
      <c r="J325" s="101"/>
    </row>
    <row r="326" spans="1:10" ht="15.75" customHeight="1">
      <c r="A326" s="91"/>
      <c r="B326" s="92"/>
      <c r="C326" s="102"/>
      <c r="D326" s="68"/>
      <c r="E326" s="94"/>
      <c r="F326" s="95"/>
      <c r="G326" s="104"/>
      <c r="H326" s="99"/>
      <c r="I326" s="100"/>
      <c r="J326" s="101"/>
    </row>
    <row r="327" spans="1:10" ht="15.75" customHeight="1">
      <c r="A327" s="91"/>
      <c r="B327" s="92"/>
      <c r="C327" s="102"/>
      <c r="D327" s="68"/>
      <c r="E327" s="94"/>
      <c r="F327" s="95"/>
      <c r="G327" s="104"/>
      <c r="H327" s="99"/>
      <c r="I327" s="100"/>
      <c r="J327" s="101"/>
    </row>
    <row r="328" spans="1:10" ht="15.75" customHeight="1">
      <c r="A328" s="91"/>
      <c r="B328" s="92"/>
      <c r="C328" s="102"/>
      <c r="D328" s="68"/>
      <c r="E328" s="94"/>
      <c r="F328" s="95"/>
      <c r="G328" s="104"/>
      <c r="H328" s="99"/>
      <c r="I328" s="100"/>
      <c r="J328" s="101"/>
    </row>
    <row r="329" spans="1:10" ht="15.75" customHeight="1">
      <c r="A329" s="91"/>
      <c r="B329" s="92"/>
      <c r="C329" s="102"/>
      <c r="D329" s="68"/>
      <c r="E329" s="94"/>
      <c r="F329" s="95"/>
      <c r="G329" s="104"/>
      <c r="H329" s="99"/>
      <c r="I329" s="100"/>
      <c r="J329" s="101"/>
    </row>
    <row r="330" spans="1:10" ht="15.75" customHeight="1">
      <c r="A330" s="91"/>
      <c r="B330" s="92"/>
      <c r="C330" s="102"/>
      <c r="D330" s="68"/>
      <c r="E330" s="94"/>
      <c r="F330" s="95"/>
      <c r="G330" s="104"/>
      <c r="H330" s="99"/>
      <c r="I330" s="100"/>
      <c r="J330" s="101"/>
    </row>
    <row r="331" spans="1:10" ht="15.75" customHeight="1">
      <c r="A331" s="91"/>
      <c r="B331" s="92"/>
      <c r="C331" s="102"/>
      <c r="D331" s="68"/>
      <c r="E331" s="94"/>
      <c r="F331" s="95"/>
      <c r="G331" s="104"/>
      <c r="H331" s="99"/>
      <c r="I331" s="100"/>
      <c r="J331" s="101"/>
    </row>
    <row r="332" spans="1:10" ht="15.75" customHeight="1">
      <c r="A332" s="91"/>
      <c r="B332" s="92"/>
      <c r="C332" s="102"/>
      <c r="D332" s="68"/>
      <c r="E332" s="94"/>
      <c r="F332" s="95"/>
      <c r="G332" s="104"/>
      <c r="H332" s="99"/>
      <c r="I332" s="100"/>
      <c r="J332" s="101"/>
    </row>
    <row r="333" spans="1:10" ht="15.75" customHeight="1">
      <c r="A333" s="91"/>
      <c r="B333" s="92"/>
      <c r="C333" s="102"/>
      <c r="D333" s="68"/>
      <c r="E333" s="94"/>
      <c r="F333" s="95"/>
      <c r="G333" s="104"/>
      <c r="H333" s="99"/>
      <c r="I333" s="100"/>
      <c r="J333" s="101"/>
    </row>
    <row r="334" spans="1:10" ht="15.75" customHeight="1">
      <c r="A334" s="91"/>
      <c r="B334" s="92"/>
      <c r="C334" s="102"/>
      <c r="D334" s="68"/>
      <c r="E334" s="94"/>
      <c r="F334" s="95"/>
      <c r="G334" s="104"/>
      <c r="H334" s="99"/>
      <c r="I334" s="100"/>
      <c r="J334" s="101"/>
    </row>
    <row r="335" spans="1:10" ht="15.75" customHeight="1">
      <c r="A335" s="91"/>
      <c r="B335" s="92"/>
      <c r="C335" s="102"/>
      <c r="D335" s="68"/>
      <c r="E335" s="94"/>
      <c r="F335" s="95"/>
      <c r="G335" s="104"/>
      <c r="H335" s="99"/>
      <c r="I335" s="100"/>
      <c r="J335" s="101"/>
    </row>
    <row r="336" spans="1:10" ht="15.75" customHeight="1">
      <c r="A336" s="91"/>
      <c r="B336" s="92"/>
      <c r="C336" s="102"/>
      <c r="D336" s="68"/>
      <c r="E336" s="94"/>
      <c r="F336" s="95"/>
      <c r="G336" s="104"/>
      <c r="H336" s="99"/>
      <c r="I336" s="100"/>
      <c r="J336" s="101"/>
    </row>
    <row r="337" spans="1:10" ht="15.75" customHeight="1">
      <c r="A337" s="91"/>
      <c r="B337" s="92"/>
      <c r="C337" s="102"/>
      <c r="D337" s="68"/>
      <c r="E337" s="94"/>
      <c r="F337" s="95"/>
      <c r="G337" s="104"/>
      <c r="H337" s="99"/>
      <c r="I337" s="100"/>
      <c r="J337" s="101"/>
    </row>
    <row r="338" spans="1:10" ht="15.75" customHeight="1">
      <c r="A338" s="91"/>
      <c r="B338" s="92"/>
      <c r="C338" s="102"/>
      <c r="D338" s="68"/>
      <c r="E338" s="94"/>
      <c r="F338" s="95"/>
      <c r="G338" s="104"/>
      <c r="H338" s="99"/>
      <c r="I338" s="100"/>
      <c r="J338" s="101"/>
    </row>
    <row r="339" spans="1:10" ht="15.75" customHeight="1">
      <c r="A339" s="91"/>
      <c r="B339" s="92"/>
      <c r="C339" s="102"/>
      <c r="D339" s="68"/>
      <c r="E339" s="94"/>
      <c r="F339" s="95"/>
      <c r="G339" s="104"/>
      <c r="H339" s="99"/>
      <c r="I339" s="100"/>
      <c r="J339" s="101"/>
    </row>
    <row r="340" spans="1:10" ht="15.75" customHeight="1">
      <c r="A340" s="91"/>
      <c r="B340" s="92"/>
      <c r="C340" s="102"/>
      <c r="D340" s="68"/>
      <c r="E340" s="94"/>
      <c r="F340" s="95"/>
      <c r="G340" s="104"/>
      <c r="H340" s="99"/>
      <c r="I340" s="100"/>
      <c r="J340" s="101"/>
    </row>
    <row r="341" spans="1:10" ht="15.75" customHeight="1">
      <c r="A341" s="91"/>
      <c r="B341" s="92"/>
      <c r="C341" s="102"/>
      <c r="D341" s="68"/>
      <c r="E341" s="94"/>
      <c r="F341" s="95"/>
      <c r="G341" s="104"/>
      <c r="H341" s="99"/>
      <c r="I341" s="100"/>
      <c r="J341" s="101"/>
    </row>
    <row r="342" spans="1:10" ht="15.75" customHeight="1">
      <c r="A342" s="91"/>
      <c r="B342" s="92"/>
      <c r="C342" s="102"/>
      <c r="D342" s="68"/>
      <c r="E342" s="94"/>
      <c r="F342" s="95"/>
      <c r="G342" s="104"/>
      <c r="H342" s="99"/>
      <c r="I342" s="100"/>
      <c r="J342" s="101"/>
    </row>
    <row r="343" spans="1:10" ht="15.75" customHeight="1">
      <c r="A343" s="91"/>
      <c r="B343" s="92"/>
      <c r="C343" s="102"/>
      <c r="D343" s="68"/>
      <c r="E343" s="94"/>
      <c r="F343" s="95"/>
      <c r="G343" s="104"/>
      <c r="H343" s="99"/>
      <c r="I343" s="100"/>
      <c r="J343" s="101"/>
    </row>
    <row r="344" spans="1:10" ht="15.75" customHeight="1">
      <c r="A344" s="91"/>
      <c r="B344" s="92"/>
      <c r="C344" s="102"/>
      <c r="D344" s="68"/>
      <c r="E344" s="94"/>
      <c r="F344" s="95"/>
      <c r="G344" s="104"/>
      <c r="H344" s="99"/>
      <c r="I344" s="100"/>
      <c r="J344" s="101"/>
    </row>
    <row r="345" spans="1:10" ht="15.75" customHeight="1">
      <c r="A345" s="91"/>
      <c r="B345" s="92"/>
      <c r="C345" s="102"/>
      <c r="D345" s="68"/>
      <c r="E345" s="94"/>
      <c r="F345" s="95"/>
      <c r="G345" s="104"/>
      <c r="H345" s="99"/>
      <c r="I345" s="100"/>
      <c r="J345" s="101"/>
    </row>
    <row r="346" spans="1:10" ht="15.75" customHeight="1">
      <c r="A346" s="91"/>
      <c r="B346" s="92"/>
      <c r="C346" s="102"/>
      <c r="D346" s="68"/>
      <c r="E346" s="94"/>
      <c r="F346" s="95"/>
      <c r="G346" s="104"/>
      <c r="H346" s="99"/>
      <c r="I346" s="100"/>
      <c r="J346" s="101"/>
    </row>
    <row r="347" spans="1:10" ht="15.75" customHeight="1">
      <c r="A347" s="91"/>
      <c r="B347" s="92"/>
      <c r="C347" s="102"/>
      <c r="D347" s="68"/>
      <c r="E347" s="94"/>
      <c r="F347" s="95"/>
      <c r="G347" s="104"/>
      <c r="H347" s="99"/>
      <c r="I347" s="100"/>
      <c r="J347" s="101"/>
    </row>
    <row r="348" spans="1:10" ht="15.75" customHeight="1">
      <c r="A348" s="91"/>
      <c r="B348" s="92"/>
      <c r="C348" s="102"/>
      <c r="D348" s="68"/>
      <c r="E348" s="94"/>
      <c r="F348" s="95"/>
      <c r="G348" s="104"/>
      <c r="H348" s="99"/>
      <c r="I348" s="100"/>
      <c r="J348" s="101"/>
    </row>
    <row r="349" spans="1:10" ht="15.75" customHeight="1">
      <c r="A349" s="91"/>
      <c r="B349" s="92"/>
      <c r="C349" s="102"/>
      <c r="D349" s="68"/>
      <c r="E349" s="94"/>
      <c r="F349" s="95"/>
      <c r="G349" s="104"/>
      <c r="H349" s="99"/>
      <c r="I349" s="100"/>
      <c r="J349" s="101"/>
    </row>
    <row r="350" spans="1:10" ht="15.75" customHeight="1">
      <c r="A350" s="91"/>
      <c r="B350" s="92"/>
      <c r="C350" s="102"/>
      <c r="D350" s="68"/>
      <c r="E350" s="94"/>
      <c r="F350" s="95"/>
      <c r="G350" s="104"/>
      <c r="H350" s="99"/>
      <c r="I350" s="100"/>
      <c r="J350" s="101"/>
    </row>
    <row r="351" spans="1:10" ht="15.75" customHeight="1">
      <c r="A351" s="91"/>
      <c r="B351" s="92"/>
      <c r="C351" s="102"/>
      <c r="D351" s="68"/>
      <c r="E351" s="94"/>
      <c r="F351" s="95"/>
      <c r="G351" s="104"/>
      <c r="H351" s="99"/>
      <c r="I351" s="100"/>
      <c r="J351" s="101"/>
    </row>
    <row r="352" spans="1:10" ht="15.75" customHeight="1">
      <c r="A352" s="91"/>
      <c r="B352" s="92"/>
      <c r="C352" s="102"/>
      <c r="D352" s="68"/>
      <c r="E352" s="94"/>
      <c r="F352" s="95"/>
      <c r="G352" s="104"/>
      <c r="H352" s="99"/>
      <c r="I352" s="100"/>
      <c r="J352" s="101"/>
    </row>
    <row r="353" spans="1:10" ht="15.75" customHeight="1">
      <c r="A353" s="91"/>
      <c r="B353" s="92"/>
      <c r="C353" s="102"/>
      <c r="D353" s="68"/>
      <c r="E353" s="94"/>
      <c r="F353" s="95"/>
      <c r="G353" s="104"/>
      <c r="H353" s="99"/>
      <c r="I353" s="100"/>
      <c r="J353" s="101"/>
    </row>
    <row r="354" spans="1:10" ht="15.75" customHeight="1">
      <c r="A354" s="91"/>
      <c r="B354" s="92"/>
      <c r="C354" s="102"/>
      <c r="D354" s="68"/>
      <c r="E354" s="94"/>
      <c r="F354" s="95"/>
      <c r="G354" s="104"/>
      <c r="H354" s="99"/>
      <c r="I354" s="100"/>
      <c r="J354" s="101"/>
    </row>
    <row r="355" spans="1:10" ht="15.75" customHeight="1">
      <c r="A355" s="91"/>
      <c r="B355" s="92"/>
      <c r="C355" s="102"/>
      <c r="D355" s="68"/>
      <c r="E355" s="94"/>
      <c r="F355" s="95"/>
      <c r="G355" s="104"/>
      <c r="H355" s="99"/>
      <c r="I355" s="100"/>
      <c r="J355" s="101"/>
    </row>
    <row r="356" spans="1:10" ht="15.75" customHeight="1">
      <c r="A356" s="91"/>
      <c r="B356" s="92"/>
      <c r="C356" s="102"/>
      <c r="D356" s="68"/>
      <c r="E356" s="94"/>
      <c r="F356" s="95"/>
      <c r="G356" s="104"/>
      <c r="H356" s="99"/>
      <c r="I356" s="100"/>
      <c r="J356" s="101"/>
    </row>
    <row r="357" spans="1:10" ht="15.75" customHeight="1">
      <c r="A357" s="91"/>
      <c r="B357" s="92"/>
      <c r="C357" s="102"/>
      <c r="D357" s="68"/>
      <c r="E357" s="94"/>
      <c r="F357" s="95"/>
      <c r="G357" s="104"/>
      <c r="H357" s="99"/>
      <c r="I357" s="100"/>
      <c r="J357" s="101"/>
    </row>
    <row r="358" spans="1:10" ht="15.75" customHeight="1">
      <c r="A358" s="91"/>
      <c r="B358" s="92"/>
      <c r="C358" s="102"/>
      <c r="D358" s="68"/>
      <c r="E358" s="94"/>
      <c r="F358" s="95"/>
      <c r="G358" s="104"/>
      <c r="H358" s="99"/>
      <c r="I358" s="100"/>
      <c r="J358" s="101"/>
    </row>
    <row r="359" spans="1:10" ht="15.75" customHeight="1">
      <c r="A359" s="91"/>
      <c r="B359" s="92"/>
      <c r="C359" s="102"/>
      <c r="D359" s="68"/>
      <c r="E359" s="94"/>
      <c r="F359" s="95"/>
      <c r="G359" s="104"/>
      <c r="H359" s="99"/>
      <c r="I359" s="100"/>
      <c r="J359" s="101"/>
    </row>
    <row r="360" spans="1:10" ht="15.75" customHeight="1">
      <c r="A360" s="91"/>
      <c r="B360" s="92"/>
      <c r="C360" s="102"/>
      <c r="D360" s="68"/>
      <c r="E360" s="94"/>
      <c r="F360" s="95"/>
      <c r="G360" s="104"/>
      <c r="H360" s="99"/>
      <c r="I360" s="100"/>
      <c r="J360" s="101"/>
    </row>
    <row r="361" spans="1:10" ht="15.75" customHeight="1">
      <c r="A361" s="91"/>
      <c r="B361" s="92"/>
      <c r="C361" s="102"/>
      <c r="D361" s="68"/>
      <c r="E361" s="94"/>
      <c r="F361" s="95"/>
      <c r="G361" s="104"/>
      <c r="H361" s="99"/>
      <c r="I361" s="100"/>
      <c r="J361" s="101"/>
    </row>
    <row r="362" spans="1:10" ht="15.75" customHeight="1">
      <c r="A362" s="91"/>
      <c r="B362" s="92"/>
      <c r="C362" s="102"/>
      <c r="D362" s="68"/>
      <c r="E362" s="94"/>
      <c r="F362" s="95"/>
      <c r="G362" s="104"/>
      <c r="H362" s="99"/>
      <c r="I362" s="100"/>
      <c r="J362" s="101"/>
    </row>
    <row r="363" spans="1:10" ht="15.75" customHeight="1">
      <c r="A363" s="91"/>
      <c r="B363" s="92"/>
      <c r="C363" s="102"/>
      <c r="D363" s="68"/>
      <c r="E363" s="94"/>
      <c r="F363" s="95"/>
      <c r="G363" s="104"/>
      <c r="H363" s="99"/>
      <c r="I363" s="100"/>
      <c r="J363" s="101"/>
    </row>
    <row r="364" spans="1:10" ht="15.75" customHeight="1">
      <c r="A364" s="91"/>
      <c r="B364" s="92"/>
      <c r="C364" s="102"/>
      <c r="D364" s="68"/>
      <c r="E364" s="94"/>
      <c r="F364" s="95"/>
      <c r="G364" s="104"/>
      <c r="H364" s="99"/>
      <c r="I364" s="100"/>
      <c r="J364" s="101"/>
    </row>
    <row r="365" spans="1:10" ht="15.75" customHeight="1">
      <c r="A365" s="91"/>
      <c r="B365" s="92"/>
      <c r="C365" s="102"/>
      <c r="D365" s="68"/>
      <c r="E365" s="94"/>
      <c r="F365" s="95"/>
      <c r="G365" s="104"/>
      <c r="H365" s="99"/>
      <c r="I365" s="100"/>
      <c r="J365" s="101"/>
    </row>
    <row r="366" spans="1:10" ht="15.75" customHeight="1">
      <c r="A366" s="91"/>
      <c r="B366" s="92"/>
      <c r="C366" s="102"/>
      <c r="D366" s="68"/>
      <c r="E366" s="94"/>
      <c r="F366" s="95"/>
      <c r="G366" s="104"/>
      <c r="H366" s="99"/>
      <c r="I366" s="100"/>
      <c r="J366" s="101"/>
    </row>
    <row r="367" spans="1:10" ht="15.75" customHeight="1">
      <c r="A367" s="91"/>
      <c r="B367" s="92"/>
      <c r="C367" s="102"/>
      <c r="D367" s="68"/>
      <c r="E367" s="94"/>
      <c r="F367" s="95"/>
      <c r="G367" s="104"/>
      <c r="H367" s="99"/>
      <c r="I367" s="100"/>
      <c r="J367" s="101"/>
    </row>
    <row r="368" spans="1:10" ht="15.75" customHeight="1">
      <c r="A368" s="91"/>
      <c r="B368" s="92"/>
      <c r="C368" s="102"/>
      <c r="D368" s="68"/>
      <c r="E368" s="94"/>
      <c r="F368" s="95"/>
      <c r="G368" s="104"/>
      <c r="H368" s="99"/>
      <c r="I368" s="100"/>
      <c r="J368" s="101"/>
    </row>
    <row r="369" spans="1:10" ht="15.75" customHeight="1">
      <c r="A369" s="91"/>
      <c r="B369" s="92"/>
      <c r="C369" s="102"/>
      <c r="D369" s="68"/>
      <c r="E369" s="94"/>
      <c r="F369" s="95"/>
      <c r="G369" s="104"/>
      <c r="H369" s="99"/>
      <c r="I369" s="100"/>
      <c r="J369" s="101"/>
    </row>
    <row r="370" spans="1:10" ht="15.75" customHeight="1">
      <c r="A370" s="91"/>
      <c r="B370" s="92"/>
      <c r="C370" s="102"/>
      <c r="D370" s="68"/>
      <c r="E370" s="94"/>
      <c r="F370" s="95"/>
      <c r="G370" s="104"/>
      <c r="H370" s="99"/>
      <c r="I370" s="100"/>
      <c r="J370" s="101"/>
    </row>
    <row r="371" spans="1:10" ht="15.75" customHeight="1">
      <c r="A371" s="91"/>
      <c r="B371" s="92"/>
      <c r="C371" s="102"/>
      <c r="D371" s="68"/>
      <c r="E371" s="94"/>
      <c r="F371" s="95"/>
      <c r="G371" s="104"/>
      <c r="H371" s="99"/>
      <c r="I371" s="100"/>
      <c r="J371" s="101"/>
    </row>
    <row r="372" spans="1:10" ht="15.75" customHeight="1">
      <c r="A372" s="91"/>
      <c r="B372" s="92"/>
      <c r="C372" s="102"/>
      <c r="D372" s="68"/>
      <c r="E372" s="94"/>
      <c r="F372" s="95"/>
      <c r="G372" s="104"/>
      <c r="H372" s="99"/>
      <c r="I372" s="100"/>
      <c r="J372" s="101"/>
    </row>
    <row r="373" spans="1:10" ht="15.75" customHeight="1">
      <c r="A373" s="91"/>
      <c r="B373" s="92"/>
      <c r="C373" s="102"/>
      <c r="D373" s="68"/>
      <c r="E373" s="94"/>
      <c r="F373" s="95"/>
      <c r="G373" s="104"/>
      <c r="H373" s="99"/>
      <c r="I373" s="100"/>
      <c r="J373" s="101"/>
    </row>
    <row r="374" spans="1:10" ht="15.75" customHeight="1">
      <c r="A374" s="91"/>
      <c r="B374" s="92"/>
      <c r="C374" s="102"/>
      <c r="D374" s="68"/>
      <c r="E374" s="94"/>
      <c r="F374" s="95"/>
      <c r="G374" s="104"/>
      <c r="H374" s="99"/>
      <c r="I374" s="100"/>
      <c r="J374" s="101"/>
    </row>
    <row r="375" spans="1:10" ht="15.75" customHeight="1">
      <c r="A375" s="91"/>
      <c r="B375" s="92"/>
      <c r="C375" s="102"/>
      <c r="D375" s="68"/>
      <c r="E375" s="94"/>
      <c r="F375" s="95"/>
      <c r="G375" s="104"/>
      <c r="H375" s="99"/>
      <c r="I375" s="100"/>
      <c r="J375" s="101"/>
    </row>
    <row r="376" spans="1:10" ht="15.75" customHeight="1">
      <c r="A376" s="91"/>
      <c r="B376" s="92"/>
      <c r="C376" s="102"/>
      <c r="D376" s="68"/>
      <c r="E376" s="94"/>
      <c r="F376" s="95"/>
      <c r="G376" s="104"/>
      <c r="H376" s="99"/>
      <c r="I376" s="100"/>
      <c r="J376" s="101"/>
    </row>
    <row r="377" spans="1:10" ht="15.75" customHeight="1">
      <c r="A377" s="91"/>
      <c r="B377" s="92"/>
      <c r="C377" s="102"/>
      <c r="D377" s="68"/>
      <c r="E377" s="94"/>
      <c r="F377" s="95"/>
      <c r="G377" s="104"/>
      <c r="H377" s="99"/>
      <c r="I377" s="100"/>
      <c r="J377" s="101"/>
    </row>
    <row r="378" spans="1:10" ht="15.75" customHeight="1">
      <c r="A378" s="91"/>
      <c r="B378" s="92"/>
      <c r="C378" s="102"/>
      <c r="D378" s="68"/>
      <c r="E378" s="94"/>
      <c r="F378" s="95"/>
      <c r="G378" s="104"/>
      <c r="H378" s="99"/>
      <c r="I378" s="100"/>
      <c r="J378" s="101"/>
    </row>
    <row r="379" spans="1:10" ht="15.75" customHeight="1">
      <c r="A379" s="91"/>
      <c r="B379" s="92"/>
      <c r="C379" s="102"/>
      <c r="D379" s="68"/>
      <c r="E379" s="94"/>
      <c r="F379" s="95"/>
      <c r="G379" s="104"/>
      <c r="H379" s="99"/>
      <c r="I379" s="100"/>
      <c r="J379" s="101"/>
    </row>
    <row r="380" spans="1:10" ht="15.75" customHeight="1">
      <c r="A380" s="91"/>
      <c r="B380" s="92"/>
      <c r="C380" s="102"/>
      <c r="D380" s="68"/>
      <c r="E380" s="94"/>
      <c r="F380" s="95"/>
      <c r="G380" s="104"/>
      <c r="H380" s="99"/>
      <c r="I380" s="100"/>
      <c r="J380" s="101"/>
    </row>
    <row r="381" spans="1:10" ht="15.75" customHeight="1">
      <c r="A381" s="91"/>
      <c r="B381" s="92"/>
      <c r="C381" s="102"/>
      <c r="D381" s="68"/>
      <c r="E381" s="94"/>
      <c r="F381" s="95"/>
      <c r="G381" s="104"/>
      <c r="H381" s="99"/>
      <c r="I381" s="100"/>
      <c r="J381" s="101"/>
    </row>
    <row r="382" spans="1:10" ht="15.75" customHeight="1">
      <c r="A382" s="91"/>
      <c r="B382" s="92"/>
      <c r="C382" s="102"/>
      <c r="D382" s="68"/>
      <c r="E382" s="94"/>
      <c r="F382" s="95"/>
      <c r="G382" s="104"/>
      <c r="H382" s="99"/>
      <c r="I382" s="100"/>
      <c r="J382" s="101"/>
    </row>
    <row r="383" spans="1:10" ht="15.75" customHeight="1">
      <c r="A383" s="91"/>
      <c r="B383" s="92"/>
      <c r="C383" s="102"/>
      <c r="D383" s="68"/>
      <c r="E383" s="94"/>
      <c r="F383" s="95"/>
      <c r="G383" s="104"/>
      <c r="H383" s="99"/>
      <c r="I383" s="100"/>
      <c r="J383" s="101"/>
    </row>
    <row r="384" spans="1:10" ht="15.75" customHeight="1">
      <c r="A384" s="91"/>
      <c r="B384" s="92"/>
      <c r="C384" s="102"/>
      <c r="D384" s="68"/>
      <c r="E384" s="94"/>
      <c r="F384" s="95"/>
      <c r="G384" s="104"/>
      <c r="H384" s="99"/>
      <c r="I384" s="100"/>
      <c r="J384" s="101"/>
    </row>
    <row r="385" spans="1:10" ht="15.75" customHeight="1">
      <c r="A385" s="91"/>
      <c r="B385" s="92"/>
      <c r="C385" s="102"/>
      <c r="D385" s="68"/>
      <c r="E385" s="94"/>
      <c r="F385" s="95"/>
      <c r="G385" s="104"/>
      <c r="H385" s="99"/>
      <c r="I385" s="100"/>
      <c r="J385" s="101"/>
    </row>
    <row r="386" spans="1:10" ht="15.75" customHeight="1">
      <c r="A386" s="91"/>
      <c r="B386" s="92"/>
      <c r="C386" s="102"/>
      <c r="D386" s="68"/>
      <c r="E386" s="94"/>
      <c r="F386" s="95"/>
      <c r="G386" s="104"/>
      <c r="H386" s="99"/>
      <c r="I386" s="100"/>
      <c r="J386" s="101"/>
    </row>
    <row r="387" spans="1:10" ht="15.75" customHeight="1">
      <c r="A387" s="91"/>
      <c r="B387" s="92"/>
      <c r="C387" s="102"/>
      <c r="D387" s="68"/>
      <c r="E387" s="94"/>
      <c r="F387" s="95"/>
      <c r="G387" s="104"/>
      <c r="H387" s="99"/>
      <c r="I387" s="100"/>
      <c r="J387" s="101"/>
    </row>
    <row r="388" spans="1:10" ht="15.75" customHeight="1">
      <c r="A388" s="91"/>
      <c r="B388" s="92"/>
      <c r="C388" s="102"/>
      <c r="D388" s="68"/>
      <c r="E388" s="94"/>
      <c r="F388" s="95"/>
      <c r="G388" s="104"/>
      <c r="H388" s="99"/>
      <c r="I388" s="100"/>
      <c r="J388" s="101"/>
    </row>
    <row r="389" spans="1:10" ht="15.75" customHeight="1">
      <c r="A389" s="91"/>
      <c r="B389" s="92"/>
      <c r="C389" s="102"/>
      <c r="D389" s="68"/>
      <c r="E389" s="94"/>
      <c r="F389" s="95"/>
      <c r="G389" s="104"/>
      <c r="H389" s="99"/>
      <c r="I389" s="100"/>
      <c r="J389" s="101"/>
    </row>
    <row r="390" spans="1:10" ht="15.75" customHeight="1">
      <c r="A390" s="91"/>
      <c r="B390" s="92"/>
      <c r="C390" s="102"/>
      <c r="D390" s="68"/>
      <c r="E390" s="94"/>
      <c r="F390" s="95"/>
      <c r="G390" s="104"/>
      <c r="H390" s="99"/>
      <c r="I390" s="100"/>
      <c r="J390" s="101"/>
    </row>
    <row r="391" spans="1:10" ht="15.75" customHeight="1">
      <c r="A391" s="91"/>
      <c r="B391" s="92"/>
      <c r="C391" s="102"/>
      <c r="D391" s="68"/>
      <c r="E391" s="94"/>
      <c r="F391" s="95"/>
      <c r="G391" s="104"/>
      <c r="H391" s="99"/>
      <c r="I391" s="100"/>
      <c r="J391" s="101"/>
    </row>
    <row r="392" spans="1:10" ht="15.75" customHeight="1">
      <c r="A392" s="91"/>
      <c r="B392" s="92"/>
      <c r="C392" s="102"/>
      <c r="D392" s="68"/>
      <c r="E392" s="94"/>
      <c r="F392" s="95"/>
      <c r="G392" s="104"/>
      <c r="H392" s="99"/>
      <c r="I392" s="100"/>
      <c r="J392" s="101"/>
    </row>
    <row r="393" spans="1:10" ht="15.75" customHeight="1">
      <c r="A393" s="91"/>
      <c r="B393" s="92"/>
      <c r="C393" s="102"/>
      <c r="D393" s="68"/>
      <c r="E393" s="94"/>
      <c r="F393" s="95"/>
      <c r="G393" s="104"/>
      <c r="H393" s="99"/>
      <c r="I393" s="100"/>
      <c r="J393" s="101"/>
    </row>
    <row r="394" spans="1:10" ht="15.75" customHeight="1">
      <c r="A394" s="91"/>
      <c r="B394" s="92"/>
      <c r="C394" s="102"/>
      <c r="D394" s="68"/>
      <c r="E394" s="94"/>
      <c r="F394" s="95"/>
      <c r="G394" s="104"/>
      <c r="H394" s="99"/>
      <c r="I394" s="100"/>
      <c r="J394" s="101"/>
    </row>
    <row r="395" spans="1:10" ht="15.75" customHeight="1">
      <c r="A395" s="91"/>
      <c r="B395" s="92"/>
      <c r="C395" s="102"/>
      <c r="D395" s="68"/>
      <c r="E395" s="94"/>
      <c r="F395" s="95"/>
      <c r="G395" s="104"/>
      <c r="H395" s="99"/>
      <c r="I395" s="100"/>
      <c r="J395" s="101"/>
    </row>
    <row r="396" spans="1:10" ht="15.75" customHeight="1">
      <c r="A396" s="91"/>
      <c r="B396" s="92"/>
      <c r="C396" s="102"/>
      <c r="D396" s="68"/>
      <c r="E396" s="94"/>
      <c r="F396" s="95"/>
      <c r="G396" s="104"/>
      <c r="H396" s="99"/>
      <c r="I396" s="100"/>
      <c r="J396" s="101"/>
    </row>
    <row r="397" spans="1:10" ht="15.75" customHeight="1">
      <c r="A397" s="91"/>
      <c r="B397" s="92"/>
      <c r="C397" s="102"/>
      <c r="D397" s="68"/>
      <c r="E397" s="94"/>
      <c r="F397" s="95"/>
      <c r="G397" s="104"/>
      <c r="H397" s="99"/>
      <c r="I397" s="100"/>
      <c r="J397" s="101"/>
    </row>
    <row r="398" spans="1:10" ht="15.75" customHeight="1">
      <c r="A398" s="91"/>
      <c r="B398" s="92"/>
      <c r="C398" s="102"/>
      <c r="D398" s="68"/>
      <c r="E398" s="94"/>
      <c r="F398" s="95"/>
      <c r="G398" s="104"/>
      <c r="H398" s="99"/>
      <c r="I398" s="100"/>
      <c r="J398" s="101"/>
    </row>
    <row r="399" spans="1:10" ht="15.75" customHeight="1">
      <c r="A399" s="91"/>
      <c r="B399" s="92"/>
      <c r="C399" s="102"/>
      <c r="D399" s="68"/>
      <c r="E399" s="94"/>
      <c r="F399" s="95"/>
      <c r="G399" s="104"/>
      <c r="H399" s="99"/>
      <c r="I399" s="100"/>
      <c r="J399" s="101"/>
    </row>
    <row r="400" spans="1:10" ht="15.75" customHeight="1">
      <c r="A400" s="91"/>
      <c r="B400" s="92"/>
      <c r="C400" s="102"/>
      <c r="D400" s="68"/>
      <c r="E400" s="94"/>
      <c r="F400" s="95"/>
      <c r="G400" s="104"/>
      <c r="H400" s="99"/>
      <c r="I400" s="100"/>
      <c r="J400" s="101"/>
    </row>
    <row r="401" spans="1:10" ht="15.75" customHeight="1">
      <c r="A401" s="91"/>
      <c r="B401" s="92"/>
      <c r="C401" s="102"/>
      <c r="D401" s="68"/>
      <c r="E401" s="94"/>
      <c r="F401" s="95"/>
      <c r="G401" s="104"/>
      <c r="H401" s="99"/>
      <c r="I401" s="100"/>
      <c r="J401" s="101"/>
    </row>
    <row r="402" spans="1:10" ht="15.75" customHeight="1">
      <c r="A402" s="91"/>
      <c r="B402" s="92"/>
      <c r="C402" s="102"/>
      <c r="D402" s="68"/>
      <c r="E402" s="94"/>
      <c r="F402" s="95"/>
      <c r="G402" s="104"/>
      <c r="H402" s="99"/>
      <c r="I402" s="100"/>
      <c r="J402" s="101"/>
    </row>
    <row r="403" spans="1:10" ht="15.75" customHeight="1">
      <c r="A403" s="91"/>
      <c r="B403" s="92"/>
      <c r="C403" s="102"/>
      <c r="D403" s="68"/>
      <c r="E403" s="94"/>
      <c r="F403" s="95"/>
      <c r="G403" s="104"/>
      <c r="H403" s="99"/>
      <c r="I403" s="100"/>
      <c r="J403" s="101"/>
    </row>
    <row r="404" spans="1:10" ht="15.75" customHeight="1">
      <c r="A404" s="91"/>
      <c r="B404" s="92"/>
      <c r="C404" s="102"/>
      <c r="D404" s="68"/>
      <c r="E404" s="94"/>
      <c r="F404" s="95"/>
      <c r="G404" s="104"/>
      <c r="H404" s="99"/>
      <c r="I404" s="100"/>
      <c r="J404" s="101"/>
    </row>
    <row r="405" spans="1:10" ht="15.75" customHeight="1">
      <c r="A405" s="91"/>
      <c r="B405" s="92"/>
      <c r="C405" s="102"/>
      <c r="D405" s="68"/>
      <c r="E405" s="94"/>
      <c r="F405" s="95"/>
      <c r="G405" s="104"/>
      <c r="H405" s="99"/>
      <c r="I405" s="100"/>
      <c r="J405" s="101"/>
    </row>
    <row r="406" spans="1:10" ht="15.75" customHeight="1">
      <c r="A406" s="91"/>
      <c r="B406" s="92"/>
      <c r="C406" s="102"/>
      <c r="D406" s="68"/>
      <c r="E406" s="94"/>
      <c r="F406" s="95"/>
      <c r="G406" s="104"/>
      <c r="H406" s="99"/>
      <c r="I406" s="100"/>
      <c r="J406" s="101"/>
    </row>
    <row r="407" spans="1:10" ht="15.75" customHeight="1">
      <c r="A407" s="91"/>
      <c r="B407" s="92"/>
      <c r="C407" s="102"/>
      <c r="D407" s="68"/>
      <c r="E407" s="94"/>
      <c r="F407" s="95"/>
      <c r="G407" s="104"/>
      <c r="H407" s="99"/>
      <c r="I407" s="100"/>
      <c r="J407" s="101"/>
    </row>
    <row r="408" spans="1:10" ht="15.75" customHeight="1">
      <c r="A408" s="91"/>
      <c r="B408" s="92"/>
      <c r="C408" s="102"/>
      <c r="D408" s="68"/>
      <c r="E408" s="94"/>
      <c r="F408" s="95"/>
      <c r="G408" s="104"/>
      <c r="H408" s="99"/>
      <c r="I408" s="100"/>
      <c r="J408" s="101"/>
    </row>
    <row r="409" spans="1:10" ht="15.75" customHeight="1">
      <c r="A409" s="91"/>
      <c r="B409" s="92"/>
      <c r="C409" s="102"/>
      <c r="D409" s="68"/>
      <c r="E409" s="94"/>
      <c r="F409" s="95"/>
      <c r="G409" s="104"/>
      <c r="H409" s="99"/>
      <c r="I409" s="100"/>
      <c r="J409" s="101"/>
    </row>
    <row r="410" spans="1:10" ht="15.75" customHeight="1">
      <c r="A410" s="91"/>
      <c r="B410" s="92"/>
      <c r="C410" s="102"/>
      <c r="D410" s="68"/>
      <c r="E410" s="94"/>
      <c r="F410" s="95"/>
      <c r="G410" s="104"/>
      <c r="H410" s="99"/>
      <c r="I410" s="100"/>
      <c r="J410" s="101"/>
    </row>
    <row r="411" spans="1:10" ht="15.75" customHeight="1">
      <c r="A411" s="91"/>
      <c r="B411" s="92"/>
      <c r="C411" s="102"/>
      <c r="D411" s="68"/>
      <c r="E411" s="94"/>
      <c r="F411" s="95"/>
      <c r="G411" s="104"/>
      <c r="H411" s="99"/>
      <c r="I411" s="100"/>
      <c r="J411" s="101"/>
    </row>
    <row r="412" spans="1:10" ht="15.75" customHeight="1">
      <c r="A412" s="91"/>
      <c r="B412" s="92"/>
      <c r="C412" s="102"/>
      <c r="D412" s="68"/>
      <c r="E412" s="94"/>
      <c r="F412" s="95"/>
      <c r="G412" s="104"/>
      <c r="H412" s="99"/>
      <c r="I412" s="100"/>
      <c r="J412" s="101"/>
    </row>
    <row r="413" spans="1:10" ht="15.75" customHeight="1">
      <c r="A413" s="91"/>
      <c r="B413" s="92"/>
      <c r="C413" s="102"/>
      <c r="D413" s="68"/>
      <c r="E413" s="94"/>
      <c r="F413" s="95"/>
      <c r="G413" s="104"/>
      <c r="H413" s="99"/>
      <c r="I413" s="100"/>
      <c r="J413" s="101"/>
    </row>
    <row r="414" spans="1:10" ht="15.75" customHeight="1">
      <c r="A414" s="91"/>
      <c r="B414" s="92"/>
      <c r="C414" s="102"/>
      <c r="D414" s="68"/>
      <c r="E414" s="94"/>
      <c r="F414" s="95"/>
      <c r="G414" s="104"/>
      <c r="H414" s="99"/>
      <c r="I414" s="100"/>
      <c r="J414" s="101"/>
    </row>
    <row r="415" spans="1:10" ht="15.75" customHeight="1">
      <c r="A415" s="91"/>
      <c r="B415" s="92"/>
      <c r="C415" s="102"/>
      <c r="D415" s="68"/>
      <c r="E415" s="94"/>
      <c r="F415" s="95"/>
      <c r="G415" s="104"/>
      <c r="H415" s="99"/>
      <c r="I415" s="100"/>
      <c r="J415" s="101"/>
    </row>
    <row r="416" spans="1:10" ht="15.75" customHeight="1">
      <c r="A416" s="91"/>
      <c r="B416" s="92"/>
      <c r="C416" s="102"/>
      <c r="D416" s="68"/>
      <c r="E416" s="94"/>
      <c r="F416" s="95"/>
      <c r="G416" s="104"/>
      <c r="H416" s="99"/>
      <c r="I416" s="100"/>
      <c r="J416" s="101"/>
    </row>
    <row r="417" spans="1:10" ht="15.75" customHeight="1">
      <c r="A417" s="91"/>
      <c r="B417" s="92"/>
      <c r="C417" s="102"/>
      <c r="D417" s="68"/>
      <c r="E417" s="94"/>
      <c r="F417" s="95"/>
      <c r="G417" s="104"/>
      <c r="H417" s="99"/>
      <c r="I417" s="100"/>
      <c r="J417" s="101"/>
    </row>
    <row r="418" spans="1:10" ht="15.75" customHeight="1">
      <c r="A418" s="91"/>
      <c r="B418" s="92"/>
      <c r="C418" s="102"/>
      <c r="D418" s="68"/>
      <c r="E418" s="94"/>
      <c r="F418" s="95"/>
      <c r="G418" s="104"/>
      <c r="H418" s="99"/>
      <c r="I418" s="100"/>
      <c r="J418" s="101"/>
    </row>
    <row r="419" spans="1:10" ht="15.75" customHeight="1">
      <c r="A419" s="91"/>
      <c r="B419" s="92"/>
      <c r="C419" s="102"/>
      <c r="D419" s="68"/>
      <c r="E419" s="94"/>
      <c r="F419" s="95"/>
      <c r="G419" s="104"/>
      <c r="H419" s="99"/>
      <c r="I419" s="100"/>
      <c r="J419" s="101"/>
    </row>
    <row r="420" spans="1:10" ht="15.75" customHeight="1">
      <c r="A420" s="91"/>
      <c r="B420" s="92"/>
      <c r="C420" s="102"/>
      <c r="D420" s="68"/>
      <c r="E420" s="94"/>
      <c r="F420" s="95"/>
      <c r="G420" s="104"/>
      <c r="H420" s="99"/>
      <c r="I420" s="100"/>
      <c r="J420" s="101"/>
    </row>
    <row r="421" spans="1:10" ht="15.75" customHeight="1">
      <c r="A421" s="91"/>
      <c r="B421" s="92"/>
      <c r="C421" s="102"/>
      <c r="D421" s="68"/>
      <c r="E421" s="94"/>
      <c r="F421" s="95"/>
      <c r="G421" s="104"/>
      <c r="H421" s="99"/>
      <c r="I421" s="100"/>
      <c r="J421" s="101"/>
    </row>
    <row r="422" spans="1:10" ht="15.75" customHeight="1">
      <c r="A422" s="91"/>
      <c r="B422" s="92"/>
      <c r="C422" s="102"/>
      <c r="D422" s="68"/>
      <c r="E422" s="94"/>
      <c r="F422" s="95"/>
      <c r="G422" s="104"/>
      <c r="H422" s="99"/>
      <c r="I422" s="100"/>
      <c r="J422" s="101"/>
    </row>
    <row r="423" spans="1:10" ht="15.75" customHeight="1">
      <c r="A423" s="91"/>
      <c r="B423" s="92"/>
      <c r="C423" s="102"/>
      <c r="D423" s="68"/>
      <c r="E423" s="94"/>
      <c r="F423" s="95"/>
      <c r="G423" s="104"/>
      <c r="H423" s="99"/>
      <c r="I423" s="100"/>
      <c r="J423" s="101"/>
    </row>
    <row r="424" spans="1:10" ht="15.75" customHeight="1">
      <c r="A424" s="91"/>
      <c r="B424" s="92"/>
      <c r="C424" s="102"/>
      <c r="D424" s="68"/>
      <c r="E424" s="94"/>
      <c r="F424" s="95"/>
      <c r="G424" s="104"/>
      <c r="H424" s="99"/>
      <c r="I424" s="100"/>
      <c r="J424" s="101"/>
    </row>
    <row r="425" spans="1:10" ht="15.75" customHeight="1">
      <c r="A425" s="91"/>
      <c r="B425" s="92"/>
      <c r="C425" s="102"/>
      <c r="D425" s="68"/>
      <c r="E425" s="94"/>
      <c r="F425" s="95"/>
      <c r="G425" s="104"/>
      <c r="H425" s="99"/>
      <c r="I425" s="100"/>
      <c r="J425" s="101"/>
    </row>
    <row r="426" spans="1:10" ht="15.75" customHeight="1">
      <c r="A426" s="91"/>
      <c r="B426" s="92"/>
      <c r="C426" s="102"/>
      <c r="D426" s="68"/>
      <c r="E426" s="94"/>
      <c r="F426" s="95"/>
      <c r="G426" s="104"/>
      <c r="H426" s="99"/>
      <c r="I426" s="100"/>
      <c r="J426" s="101"/>
    </row>
    <row r="427" spans="1:10" ht="15.75" customHeight="1">
      <c r="A427" s="91"/>
      <c r="B427" s="92"/>
      <c r="C427" s="102"/>
      <c r="D427" s="68"/>
      <c r="E427" s="94"/>
      <c r="F427" s="95"/>
      <c r="G427" s="104"/>
      <c r="H427" s="99"/>
      <c r="I427" s="100"/>
      <c r="J427" s="101"/>
    </row>
    <row r="428" spans="1:10" ht="15.75" customHeight="1">
      <c r="A428" s="91"/>
      <c r="B428" s="92"/>
      <c r="C428" s="102"/>
      <c r="D428" s="68"/>
      <c r="E428" s="94"/>
      <c r="F428" s="95"/>
      <c r="G428" s="104"/>
      <c r="H428" s="99"/>
      <c r="I428" s="100"/>
      <c r="J428" s="101"/>
    </row>
    <row r="429" spans="1:10" ht="15.75" customHeight="1">
      <c r="A429" s="91"/>
      <c r="B429" s="92"/>
      <c r="C429" s="102"/>
      <c r="D429" s="68"/>
      <c r="E429" s="94"/>
      <c r="F429" s="95"/>
      <c r="G429" s="104"/>
      <c r="H429" s="99"/>
      <c r="I429" s="100"/>
      <c r="J429" s="101"/>
    </row>
    <row r="430" spans="1:10" ht="15.75" customHeight="1">
      <c r="A430" s="91"/>
      <c r="B430" s="92"/>
      <c r="C430" s="102"/>
      <c r="D430" s="68"/>
      <c r="E430" s="94"/>
      <c r="F430" s="95"/>
      <c r="G430" s="104"/>
      <c r="H430" s="99"/>
      <c r="I430" s="100"/>
      <c r="J430" s="101"/>
    </row>
    <row r="431" spans="1:10" ht="15.75" customHeight="1">
      <c r="A431" s="91"/>
      <c r="B431" s="92"/>
      <c r="C431" s="102"/>
      <c r="D431" s="68"/>
      <c r="E431" s="94"/>
      <c r="F431" s="95"/>
      <c r="G431" s="104"/>
      <c r="H431" s="99"/>
      <c r="I431" s="100"/>
      <c r="J431" s="101"/>
    </row>
    <row r="432" spans="1:10" ht="15.75" customHeight="1">
      <c r="A432" s="91"/>
      <c r="B432" s="92"/>
      <c r="C432" s="102"/>
      <c r="D432" s="68"/>
      <c r="E432" s="94"/>
      <c r="F432" s="95"/>
      <c r="G432" s="104"/>
      <c r="H432" s="99"/>
      <c r="I432" s="100"/>
      <c r="J432" s="101"/>
    </row>
    <row r="433" spans="1:10" ht="15.75" customHeight="1">
      <c r="A433" s="91"/>
      <c r="B433" s="92"/>
      <c r="C433" s="102"/>
      <c r="D433" s="68"/>
      <c r="E433" s="94"/>
      <c r="F433" s="95"/>
      <c r="G433" s="104"/>
      <c r="H433" s="99"/>
      <c r="I433" s="100"/>
      <c r="J433" s="101"/>
    </row>
    <row r="434" spans="1:10" ht="15.75" customHeight="1">
      <c r="A434" s="91"/>
      <c r="B434" s="92"/>
      <c r="C434" s="102"/>
      <c r="D434" s="68"/>
      <c r="E434" s="94"/>
      <c r="F434" s="95"/>
      <c r="G434" s="104"/>
      <c r="H434" s="99"/>
      <c r="I434" s="100"/>
      <c r="J434" s="101"/>
    </row>
    <row r="435" spans="1:10" ht="15.75" customHeight="1">
      <c r="A435" s="91"/>
      <c r="B435" s="92"/>
      <c r="C435" s="102"/>
      <c r="D435" s="68"/>
      <c r="E435" s="94"/>
      <c r="F435" s="95"/>
      <c r="G435" s="104"/>
      <c r="H435" s="99"/>
      <c r="I435" s="100"/>
      <c r="J435" s="101"/>
    </row>
    <row r="436" spans="1:10" ht="15.75" customHeight="1">
      <c r="A436" s="91"/>
      <c r="B436" s="92"/>
      <c r="C436" s="102"/>
      <c r="D436" s="68"/>
      <c r="E436" s="94"/>
      <c r="F436" s="95"/>
      <c r="G436" s="104"/>
      <c r="H436" s="99"/>
      <c r="I436" s="100"/>
      <c r="J436" s="101"/>
    </row>
    <row r="437" spans="1:10" ht="15.75" customHeight="1">
      <c r="A437" s="91"/>
      <c r="B437" s="92"/>
      <c r="C437" s="102"/>
      <c r="D437" s="68"/>
      <c r="E437" s="94"/>
      <c r="F437" s="95"/>
      <c r="G437" s="104"/>
      <c r="H437" s="99"/>
      <c r="I437" s="100"/>
      <c r="J437" s="101"/>
    </row>
    <row r="438" spans="1:10" ht="15.75" customHeight="1">
      <c r="A438" s="91"/>
      <c r="B438" s="92"/>
      <c r="C438" s="102"/>
      <c r="D438" s="68"/>
      <c r="E438" s="94"/>
      <c r="F438" s="95"/>
      <c r="G438" s="104"/>
      <c r="H438" s="99"/>
      <c r="I438" s="100"/>
      <c r="J438" s="101"/>
    </row>
    <row r="439" spans="1:10" ht="15.75" customHeight="1">
      <c r="A439" s="91"/>
      <c r="B439" s="92"/>
      <c r="C439" s="102"/>
      <c r="D439" s="68"/>
      <c r="E439" s="94"/>
      <c r="F439" s="95"/>
      <c r="G439" s="104"/>
      <c r="H439" s="99"/>
      <c r="I439" s="100"/>
      <c r="J439" s="101"/>
    </row>
    <row r="440" spans="1:10" ht="15.75" customHeight="1">
      <c r="A440" s="91"/>
      <c r="B440" s="92"/>
      <c r="C440" s="102"/>
      <c r="D440" s="68"/>
      <c r="E440" s="94"/>
      <c r="F440" s="95"/>
      <c r="G440" s="104"/>
      <c r="H440" s="99"/>
      <c r="I440" s="100"/>
      <c r="J440" s="101"/>
    </row>
    <row r="441" spans="1:10" ht="15.75" customHeight="1">
      <c r="A441" s="91"/>
      <c r="B441" s="92"/>
      <c r="C441" s="102"/>
      <c r="D441" s="68"/>
      <c r="E441" s="94"/>
      <c r="F441" s="95"/>
      <c r="G441" s="104"/>
      <c r="H441" s="99"/>
      <c r="I441" s="100"/>
      <c r="J441" s="101"/>
    </row>
    <row r="442" spans="1:10" ht="15.75" customHeight="1">
      <c r="A442" s="91"/>
      <c r="B442" s="92"/>
      <c r="C442" s="102"/>
      <c r="D442" s="68"/>
      <c r="E442" s="94"/>
      <c r="F442" s="95"/>
      <c r="G442" s="104"/>
      <c r="H442" s="99"/>
      <c r="I442" s="100"/>
      <c r="J442" s="101"/>
    </row>
    <row r="443" spans="1:10" ht="15.75" customHeight="1">
      <c r="A443" s="91"/>
      <c r="B443" s="92"/>
      <c r="C443" s="102"/>
      <c r="D443" s="68"/>
      <c r="E443" s="94"/>
      <c r="F443" s="95"/>
      <c r="G443" s="104"/>
      <c r="H443" s="99"/>
      <c r="I443" s="100"/>
      <c r="J443" s="101"/>
    </row>
    <row r="444" spans="1:10" ht="15.75" customHeight="1">
      <c r="A444" s="91"/>
      <c r="B444" s="92"/>
      <c r="C444" s="102"/>
      <c r="D444" s="68"/>
      <c r="E444" s="94"/>
      <c r="F444" s="95"/>
      <c r="G444" s="104"/>
      <c r="H444" s="99"/>
      <c r="I444" s="100"/>
      <c r="J444" s="101"/>
    </row>
    <row r="445" spans="1:10" ht="15.75" customHeight="1">
      <c r="A445" s="91"/>
      <c r="B445" s="92"/>
      <c r="C445" s="102"/>
      <c r="D445" s="68"/>
      <c r="E445" s="94"/>
      <c r="F445" s="95"/>
      <c r="G445" s="104"/>
      <c r="H445" s="99"/>
      <c r="I445" s="100"/>
      <c r="J445" s="101"/>
    </row>
    <row r="446" spans="1:10" ht="15.75" customHeight="1">
      <c r="A446" s="91"/>
      <c r="B446" s="92"/>
      <c r="C446" s="102"/>
      <c r="D446" s="68"/>
      <c r="E446" s="94"/>
      <c r="F446" s="95"/>
      <c r="G446" s="104"/>
      <c r="H446" s="99"/>
      <c r="I446" s="100"/>
      <c r="J446" s="101"/>
    </row>
    <row r="447" spans="1:10" ht="15.75" customHeight="1">
      <c r="A447" s="91"/>
      <c r="B447" s="92"/>
      <c r="C447" s="102"/>
      <c r="D447" s="68"/>
      <c r="E447" s="94"/>
      <c r="F447" s="95"/>
      <c r="G447" s="104"/>
      <c r="H447" s="99"/>
      <c r="I447" s="100"/>
      <c r="J447" s="101"/>
    </row>
    <row r="448" spans="1:10" ht="15.75" customHeight="1">
      <c r="A448" s="91"/>
      <c r="B448" s="92"/>
      <c r="C448" s="102"/>
      <c r="D448" s="68"/>
      <c r="E448" s="94"/>
      <c r="F448" s="95"/>
      <c r="G448" s="104"/>
      <c r="H448" s="99"/>
      <c r="I448" s="100"/>
      <c r="J448" s="101"/>
    </row>
    <row r="449" spans="1:10" ht="15.75" customHeight="1">
      <c r="A449" s="91"/>
      <c r="B449" s="92"/>
      <c r="C449" s="102"/>
      <c r="D449" s="68"/>
      <c r="E449" s="94"/>
      <c r="F449" s="95"/>
      <c r="G449" s="104"/>
      <c r="H449" s="99"/>
      <c r="I449" s="100"/>
      <c r="J449" s="101"/>
    </row>
    <row r="450" spans="1:10" ht="15.75" customHeight="1">
      <c r="A450" s="91"/>
      <c r="B450" s="92"/>
      <c r="C450" s="102"/>
      <c r="D450" s="68"/>
      <c r="E450" s="94"/>
      <c r="F450" s="95"/>
      <c r="G450" s="104"/>
      <c r="H450" s="99"/>
      <c r="I450" s="100"/>
      <c r="J450" s="101"/>
    </row>
    <row r="451" spans="1:10" ht="15.75" customHeight="1">
      <c r="A451" s="91"/>
      <c r="B451" s="92"/>
      <c r="C451" s="102"/>
      <c r="D451" s="68"/>
      <c r="E451" s="94"/>
      <c r="F451" s="95"/>
      <c r="G451" s="104"/>
      <c r="H451" s="99"/>
      <c r="I451" s="100"/>
      <c r="J451" s="101"/>
    </row>
    <row r="452" spans="1:10" ht="15.75" customHeight="1">
      <c r="A452" s="91"/>
      <c r="B452" s="92"/>
      <c r="C452" s="102"/>
      <c r="D452" s="68"/>
      <c r="E452" s="94"/>
      <c r="F452" s="95"/>
      <c r="G452" s="104"/>
      <c r="H452" s="99"/>
      <c r="I452" s="100"/>
      <c r="J452" s="101"/>
    </row>
    <row r="453" spans="1:10" ht="15.75" customHeight="1">
      <c r="A453" s="91"/>
      <c r="B453" s="92"/>
      <c r="C453" s="102"/>
      <c r="D453" s="68"/>
      <c r="E453" s="94"/>
      <c r="F453" s="95"/>
      <c r="G453" s="104"/>
      <c r="H453" s="99"/>
      <c r="I453" s="100"/>
      <c r="J453" s="101"/>
    </row>
    <row r="454" spans="1:10" ht="15.75" customHeight="1">
      <c r="A454" s="91"/>
      <c r="B454" s="92"/>
      <c r="C454" s="102"/>
      <c r="D454" s="68"/>
      <c r="E454" s="94"/>
      <c r="F454" s="95"/>
      <c r="G454" s="104"/>
      <c r="H454" s="99"/>
      <c r="I454" s="100"/>
      <c r="J454" s="101"/>
    </row>
    <row r="455" spans="1:10" ht="15.75" customHeight="1">
      <c r="A455" s="91"/>
      <c r="B455" s="92"/>
      <c r="C455" s="102"/>
      <c r="D455" s="68"/>
      <c r="E455" s="94"/>
      <c r="F455" s="95"/>
      <c r="G455" s="104"/>
      <c r="H455" s="99"/>
      <c r="I455" s="100"/>
      <c r="J455" s="101"/>
    </row>
    <row r="456" spans="1:10" ht="15.75" customHeight="1">
      <c r="A456" s="91"/>
      <c r="B456" s="92"/>
      <c r="C456" s="102"/>
      <c r="D456" s="68"/>
      <c r="E456" s="94"/>
      <c r="F456" s="95"/>
      <c r="G456" s="104"/>
      <c r="H456" s="99"/>
      <c r="I456" s="100"/>
      <c r="J456" s="101"/>
    </row>
    <row r="457" spans="1:10" ht="15.75" customHeight="1">
      <c r="A457" s="91"/>
      <c r="B457" s="92"/>
      <c r="C457" s="102"/>
      <c r="D457" s="68"/>
      <c r="E457" s="94"/>
      <c r="F457" s="95"/>
      <c r="G457" s="104"/>
      <c r="H457" s="99"/>
      <c r="I457" s="100"/>
      <c r="J457" s="101"/>
    </row>
    <row r="458" spans="1:10" ht="15.75" customHeight="1">
      <c r="A458" s="91"/>
      <c r="B458" s="92"/>
      <c r="C458" s="102"/>
      <c r="D458" s="68"/>
      <c r="E458" s="94"/>
      <c r="F458" s="95"/>
      <c r="G458" s="104"/>
      <c r="H458" s="99"/>
      <c r="I458" s="100"/>
      <c r="J458" s="101"/>
    </row>
    <row r="459" spans="1:10" ht="15.75" customHeight="1">
      <c r="A459" s="91"/>
      <c r="B459" s="92"/>
      <c r="C459" s="102"/>
      <c r="D459" s="68"/>
      <c r="E459" s="94"/>
      <c r="F459" s="95"/>
      <c r="G459" s="104"/>
      <c r="H459" s="99"/>
      <c r="I459" s="100"/>
      <c r="J459" s="101"/>
    </row>
    <row r="460" spans="1:10" ht="15.75" customHeight="1">
      <c r="A460" s="91"/>
      <c r="B460" s="92"/>
      <c r="C460" s="102"/>
      <c r="D460" s="68"/>
      <c r="E460" s="94"/>
      <c r="F460" s="95"/>
      <c r="G460" s="104"/>
      <c r="H460" s="99"/>
      <c r="I460" s="100"/>
      <c r="J460" s="101"/>
    </row>
    <row r="461" spans="1:10" ht="15.75" customHeight="1">
      <c r="A461" s="91"/>
      <c r="B461" s="92"/>
      <c r="C461" s="102"/>
      <c r="D461" s="68"/>
      <c r="E461" s="94"/>
      <c r="F461" s="95"/>
      <c r="G461" s="104"/>
      <c r="H461" s="99"/>
      <c r="I461" s="100"/>
      <c r="J461" s="101"/>
    </row>
    <row r="462" spans="1:10" ht="15.75" customHeight="1">
      <c r="A462" s="91"/>
      <c r="B462" s="92"/>
      <c r="C462" s="102"/>
      <c r="D462" s="68"/>
      <c r="E462" s="94"/>
      <c r="F462" s="95"/>
      <c r="G462" s="104"/>
      <c r="H462" s="99"/>
      <c r="I462" s="100"/>
      <c r="J462" s="101"/>
    </row>
    <row r="463" spans="1:10" ht="15.75" customHeight="1">
      <c r="A463" s="91"/>
      <c r="B463" s="92"/>
      <c r="C463" s="102"/>
      <c r="D463" s="68"/>
      <c r="E463" s="94"/>
      <c r="F463" s="95"/>
      <c r="G463" s="104"/>
      <c r="H463" s="99"/>
      <c r="I463" s="100"/>
      <c r="J463" s="101"/>
    </row>
    <row r="464" spans="1:10" ht="15.75" customHeight="1">
      <c r="A464" s="91"/>
      <c r="B464" s="92"/>
      <c r="C464" s="102"/>
      <c r="D464" s="68"/>
      <c r="E464" s="94"/>
      <c r="F464" s="95"/>
      <c r="G464" s="104"/>
      <c r="H464" s="99"/>
      <c r="I464" s="100"/>
      <c r="J464" s="101"/>
    </row>
    <row r="465" spans="1:10" ht="15.75" customHeight="1">
      <c r="A465" s="91"/>
      <c r="B465" s="92"/>
      <c r="C465" s="102"/>
      <c r="D465" s="68"/>
      <c r="E465" s="94"/>
      <c r="F465" s="95"/>
      <c r="G465" s="104"/>
      <c r="H465" s="99"/>
      <c r="I465" s="100"/>
      <c r="J465" s="101"/>
    </row>
    <row r="466" spans="1:10" ht="15.75" customHeight="1">
      <c r="A466" s="91"/>
      <c r="B466" s="92"/>
      <c r="C466" s="102"/>
      <c r="D466" s="68"/>
      <c r="E466" s="94"/>
      <c r="F466" s="95"/>
      <c r="G466" s="104"/>
      <c r="H466" s="99"/>
      <c r="I466" s="100"/>
      <c r="J466" s="101"/>
    </row>
    <row r="467" spans="1:10" ht="15.75" customHeight="1">
      <c r="A467" s="91"/>
      <c r="B467" s="92"/>
      <c r="C467" s="102"/>
      <c r="D467" s="68"/>
      <c r="E467" s="94"/>
      <c r="F467" s="95"/>
      <c r="G467" s="104"/>
      <c r="H467" s="99"/>
      <c r="I467" s="100"/>
      <c r="J467" s="101"/>
    </row>
    <row r="468" spans="1:10" ht="15.75" customHeight="1">
      <c r="A468" s="91"/>
      <c r="B468" s="92"/>
      <c r="C468" s="102"/>
      <c r="D468" s="68"/>
      <c r="E468" s="94"/>
      <c r="F468" s="95"/>
      <c r="G468" s="104"/>
      <c r="H468" s="99"/>
      <c r="I468" s="100"/>
      <c r="J468" s="101"/>
    </row>
    <row r="469" spans="1:10" ht="15.75" customHeight="1">
      <c r="A469" s="91"/>
      <c r="B469" s="92"/>
      <c r="C469" s="102"/>
      <c r="D469" s="68"/>
      <c r="E469" s="94"/>
      <c r="F469" s="95"/>
      <c r="G469" s="104"/>
      <c r="H469" s="99"/>
      <c r="I469" s="100"/>
      <c r="J469" s="101"/>
    </row>
    <row r="470" spans="1:10" ht="15.75" customHeight="1">
      <c r="A470" s="91"/>
      <c r="B470" s="92"/>
      <c r="C470" s="102"/>
      <c r="D470" s="68"/>
      <c r="E470" s="94"/>
      <c r="F470" s="95"/>
      <c r="G470" s="104"/>
      <c r="H470" s="99"/>
      <c r="I470" s="100"/>
      <c r="J470" s="101"/>
    </row>
    <row r="471" spans="1:10" ht="15.75" customHeight="1">
      <c r="A471" s="91"/>
      <c r="B471" s="92"/>
      <c r="C471" s="102"/>
      <c r="D471" s="68"/>
      <c r="E471" s="94"/>
      <c r="F471" s="95"/>
      <c r="G471" s="104"/>
      <c r="H471" s="99"/>
      <c r="I471" s="100"/>
      <c r="J471" s="101"/>
    </row>
    <row r="472" spans="1:10" ht="15.75" customHeight="1">
      <c r="A472" s="91"/>
      <c r="B472" s="92"/>
      <c r="C472" s="102"/>
      <c r="D472" s="68"/>
      <c r="E472" s="94"/>
      <c r="F472" s="95"/>
      <c r="G472" s="104"/>
      <c r="H472" s="99"/>
      <c r="I472" s="100"/>
      <c r="J472" s="101"/>
    </row>
    <row r="473" spans="1:10" ht="15.75" customHeight="1">
      <c r="A473" s="91"/>
      <c r="B473" s="92"/>
      <c r="C473" s="102"/>
      <c r="D473" s="68"/>
      <c r="E473" s="94"/>
      <c r="F473" s="95"/>
      <c r="G473" s="104"/>
      <c r="H473" s="99"/>
      <c r="I473" s="100"/>
      <c r="J473" s="101"/>
    </row>
    <row r="474" spans="1:10" ht="15.75" customHeight="1">
      <c r="A474" s="91"/>
      <c r="B474" s="92"/>
      <c r="C474" s="102"/>
      <c r="D474" s="68"/>
      <c r="E474" s="94"/>
      <c r="F474" s="95"/>
      <c r="G474" s="104"/>
      <c r="H474" s="99"/>
      <c r="I474" s="100"/>
      <c r="J474" s="101"/>
    </row>
    <row r="475" spans="1:10" ht="15.75" customHeight="1">
      <c r="A475" s="91"/>
      <c r="B475" s="92"/>
      <c r="C475" s="102"/>
      <c r="D475" s="68"/>
      <c r="E475" s="94"/>
      <c r="F475" s="95"/>
      <c r="G475" s="104"/>
      <c r="H475" s="99"/>
      <c r="I475" s="100"/>
      <c r="J475" s="101"/>
    </row>
    <row r="476" spans="1:10" ht="15.75" customHeight="1">
      <c r="A476" s="91"/>
      <c r="B476" s="92"/>
      <c r="C476" s="102"/>
      <c r="D476" s="68"/>
      <c r="E476" s="94"/>
      <c r="F476" s="95"/>
      <c r="G476" s="104"/>
      <c r="H476" s="99"/>
      <c r="I476" s="100"/>
      <c r="J476" s="101"/>
    </row>
    <row r="477" spans="1:10" ht="15.75" customHeight="1">
      <c r="A477" s="91"/>
      <c r="B477" s="92"/>
      <c r="C477" s="102"/>
      <c r="D477" s="68"/>
      <c r="E477" s="94"/>
      <c r="F477" s="95"/>
      <c r="G477" s="104"/>
      <c r="H477" s="99"/>
      <c r="I477" s="100"/>
      <c r="J477" s="101"/>
    </row>
    <row r="478" spans="1:10" ht="15.75" customHeight="1">
      <c r="A478" s="91"/>
      <c r="B478" s="92"/>
      <c r="C478" s="102"/>
      <c r="D478" s="68"/>
      <c r="E478" s="94"/>
      <c r="F478" s="95"/>
      <c r="G478" s="104"/>
      <c r="H478" s="99"/>
      <c r="I478" s="100"/>
      <c r="J478" s="101"/>
    </row>
    <row r="479" spans="1:10" ht="15.75" customHeight="1">
      <c r="A479" s="91"/>
      <c r="B479" s="92"/>
      <c r="C479" s="102"/>
      <c r="D479" s="68"/>
      <c r="E479" s="94"/>
      <c r="F479" s="95"/>
      <c r="G479" s="104"/>
      <c r="H479" s="99"/>
      <c r="I479" s="100"/>
      <c r="J479" s="101"/>
    </row>
    <row r="480" spans="1:10" ht="15.75" customHeight="1">
      <c r="A480" s="91"/>
      <c r="B480" s="92"/>
      <c r="C480" s="102"/>
      <c r="D480" s="68"/>
      <c r="E480" s="94"/>
      <c r="F480" s="95"/>
      <c r="G480" s="104"/>
      <c r="H480" s="99"/>
      <c r="I480" s="100"/>
      <c r="J480" s="101"/>
    </row>
    <row r="481" spans="1:10" ht="15.75" customHeight="1">
      <c r="A481" s="91"/>
      <c r="B481" s="92"/>
      <c r="C481" s="102"/>
      <c r="D481" s="68"/>
      <c r="E481" s="94"/>
      <c r="F481" s="95"/>
      <c r="G481" s="104"/>
      <c r="H481" s="99"/>
      <c r="I481" s="100"/>
      <c r="J481" s="101"/>
    </row>
    <row r="482" spans="1:10" ht="15.75" customHeight="1">
      <c r="A482" s="91"/>
      <c r="B482" s="92"/>
      <c r="C482" s="102"/>
      <c r="D482" s="68"/>
      <c r="E482" s="94"/>
      <c r="F482" s="95"/>
      <c r="G482" s="104"/>
      <c r="H482" s="99"/>
      <c r="I482" s="100"/>
      <c r="J482" s="101"/>
    </row>
    <row r="483" spans="1:10" ht="15.75" customHeight="1">
      <c r="A483" s="91"/>
      <c r="B483" s="92"/>
      <c r="C483" s="102"/>
      <c r="D483" s="68"/>
      <c r="E483" s="94"/>
      <c r="F483" s="95"/>
      <c r="G483" s="104"/>
      <c r="H483" s="99"/>
      <c r="I483" s="100"/>
      <c r="J483" s="101"/>
    </row>
    <row r="484" spans="1:10" ht="15.75" customHeight="1">
      <c r="A484" s="91"/>
      <c r="B484" s="92"/>
      <c r="C484" s="102"/>
      <c r="D484" s="68"/>
      <c r="E484" s="94"/>
      <c r="F484" s="95"/>
      <c r="G484" s="104"/>
      <c r="H484" s="99"/>
      <c r="I484" s="100"/>
      <c r="J484" s="101"/>
    </row>
    <row r="485" spans="1:10" ht="15.75" customHeight="1">
      <c r="A485" s="91"/>
      <c r="B485" s="92"/>
      <c r="C485" s="102"/>
      <c r="D485" s="68"/>
      <c r="E485" s="94"/>
      <c r="F485" s="95"/>
      <c r="G485" s="104"/>
      <c r="H485" s="99"/>
      <c r="I485" s="100"/>
      <c r="J485" s="101"/>
    </row>
    <row r="486" spans="1:10" ht="15.75" customHeight="1">
      <c r="A486" s="91"/>
      <c r="B486" s="92"/>
      <c r="C486" s="102"/>
      <c r="D486" s="68"/>
      <c r="E486" s="94"/>
      <c r="F486" s="95"/>
      <c r="G486" s="104"/>
      <c r="H486" s="99"/>
      <c r="I486" s="100"/>
      <c r="J486" s="101"/>
    </row>
    <row r="487" spans="1:10" ht="15.75" customHeight="1">
      <c r="A487" s="91"/>
      <c r="B487" s="92"/>
      <c r="C487" s="102"/>
      <c r="D487" s="68"/>
      <c r="E487" s="94"/>
      <c r="F487" s="95"/>
      <c r="G487" s="104"/>
      <c r="H487" s="99"/>
      <c r="I487" s="100"/>
      <c r="J487" s="101"/>
    </row>
    <row r="488" spans="1:10" ht="15.75" customHeight="1">
      <c r="A488" s="91"/>
      <c r="B488" s="92"/>
      <c r="C488" s="102"/>
      <c r="D488" s="68"/>
      <c r="E488" s="94"/>
      <c r="F488" s="95"/>
      <c r="G488" s="104"/>
      <c r="H488" s="99"/>
      <c r="I488" s="100"/>
      <c r="J488" s="101"/>
    </row>
    <row r="489" spans="1:10" ht="15.75" customHeight="1">
      <c r="A489" s="91"/>
      <c r="B489" s="92"/>
      <c r="C489" s="102"/>
      <c r="D489" s="68"/>
      <c r="E489" s="94"/>
      <c r="F489" s="95"/>
      <c r="G489" s="104"/>
      <c r="H489" s="99"/>
      <c r="I489" s="100"/>
      <c r="J489" s="101"/>
    </row>
    <row r="490" spans="1:10" ht="15.75" customHeight="1">
      <c r="A490" s="91"/>
      <c r="B490" s="92"/>
      <c r="C490" s="102"/>
      <c r="D490" s="68"/>
      <c r="E490" s="94"/>
      <c r="F490" s="95"/>
      <c r="G490" s="104"/>
      <c r="H490" s="99"/>
      <c r="I490" s="100"/>
      <c r="J490" s="101"/>
    </row>
    <row r="491" spans="1:10" ht="15.75" customHeight="1">
      <c r="A491" s="91"/>
      <c r="B491" s="92"/>
      <c r="C491" s="102"/>
      <c r="D491" s="68"/>
      <c r="E491" s="94"/>
      <c r="F491" s="95"/>
      <c r="G491" s="104"/>
      <c r="H491" s="99"/>
      <c r="I491" s="100"/>
      <c r="J491" s="101"/>
    </row>
    <row r="492" spans="1:10" ht="15.75" customHeight="1">
      <c r="A492" s="91"/>
      <c r="B492" s="92"/>
      <c r="C492" s="102"/>
      <c r="D492" s="68"/>
      <c r="E492" s="94"/>
      <c r="F492" s="95"/>
      <c r="G492" s="104"/>
      <c r="H492" s="99"/>
      <c r="I492" s="100"/>
      <c r="J492" s="101"/>
    </row>
    <row r="493" spans="1:10" ht="15.75" customHeight="1">
      <c r="A493" s="91"/>
      <c r="B493" s="92"/>
      <c r="C493" s="102"/>
      <c r="D493" s="68"/>
      <c r="E493" s="94"/>
      <c r="F493" s="95"/>
      <c r="G493" s="104"/>
      <c r="H493" s="99"/>
      <c r="I493" s="100"/>
      <c r="J493" s="101"/>
    </row>
    <row r="494" spans="1:10" ht="15.75" customHeight="1">
      <c r="A494" s="91"/>
      <c r="B494" s="92"/>
      <c r="C494" s="102"/>
      <c r="D494" s="68"/>
      <c r="E494" s="94"/>
      <c r="F494" s="95"/>
      <c r="G494" s="104"/>
      <c r="H494" s="99"/>
      <c r="I494" s="100"/>
      <c r="J494" s="101"/>
    </row>
    <row r="495" spans="1:10" ht="15.75" customHeight="1">
      <c r="A495" s="91"/>
      <c r="B495" s="92"/>
      <c r="C495" s="102"/>
      <c r="D495" s="68"/>
      <c r="E495" s="94"/>
      <c r="F495" s="95"/>
      <c r="G495" s="104"/>
      <c r="H495" s="99"/>
      <c r="I495" s="100"/>
      <c r="J495" s="101"/>
    </row>
    <row r="496" spans="1:10" ht="15.75" customHeight="1">
      <c r="A496" s="91"/>
      <c r="B496" s="92"/>
      <c r="C496" s="102"/>
      <c r="D496" s="68"/>
      <c r="E496" s="94"/>
      <c r="F496" s="95"/>
      <c r="G496" s="104"/>
      <c r="H496" s="99"/>
      <c r="I496" s="100"/>
      <c r="J496" s="101"/>
    </row>
    <row r="497" spans="1:10" ht="15.75" customHeight="1">
      <c r="A497" s="91"/>
      <c r="B497" s="92"/>
      <c r="C497" s="102"/>
      <c r="D497" s="68"/>
      <c r="E497" s="94"/>
      <c r="F497" s="95"/>
      <c r="G497" s="104"/>
      <c r="H497" s="99"/>
      <c r="I497" s="100"/>
      <c r="J497" s="101"/>
    </row>
    <row r="498" spans="1:10" ht="15.75" customHeight="1">
      <c r="A498" s="91"/>
      <c r="B498" s="92"/>
      <c r="C498" s="102"/>
      <c r="D498" s="68"/>
      <c r="E498" s="94"/>
      <c r="F498" s="95"/>
      <c r="G498" s="104"/>
      <c r="H498" s="99"/>
      <c r="I498" s="100"/>
      <c r="J498" s="101"/>
    </row>
    <row r="499" spans="1:10" ht="15.75" customHeight="1">
      <c r="A499" s="91"/>
      <c r="B499" s="92"/>
      <c r="C499" s="102"/>
      <c r="D499" s="68"/>
      <c r="E499" s="94"/>
      <c r="F499" s="95"/>
      <c r="G499" s="104"/>
      <c r="H499" s="99"/>
      <c r="I499" s="100"/>
      <c r="J499" s="101"/>
    </row>
    <row r="500" spans="1:10" ht="15.75" customHeight="1">
      <c r="A500" s="91"/>
      <c r="B500" s="92"/>
      <c r="C500" s="102"/>
      <c r="D500" s="68"/>
      <c r="E500" s="94"/>
      <c r="F500" s="95"/>
      <c r="G500" s="104"/>
      <c r="H500" s="99"/>
      <c r="I500" s="100"/>
      <c r="J500" s="101"/>
    </row>
    <row r="501" spans="1:10" ht="15.75" customHeight="1">
      <c r="A501" s="91"/>
      <c r="B501" s="92"/>
      <c r="C501" s="102"/>
      <c r="D501" s="68"/>
      <c r="E501" s="94"/>
      <c r="F501" s="95"/>
      <c r="G501" s="104"/>
      <c r="H501" s="99"/>
      <c r="I501" s="100"/>
      <c r="J501" s="101"/>
    </row>
    <row r="502" spans="1:10" ht="15.75" customHeight="1">
      <c r="A502" s="91"/>
      <c r="B502" s="92"/>
      <c r="C502" s="102"/>
      <c r="D502" s="68"/>
      <c r="E502" s="94"/>
      <c r="F502" s="95"/>
      <c r="G502" s="104"/>
      <c r="H502" s="99"/>
      <c r="I502" s="100"/>
      <c r="J502" s="101"/>
    </row>
    <row r="503" spans="1:10" ht="15.75" customHeight="1">
      <c r="A503" s="91"/>
      <c r="B503" s="92"/>
      <c r="C503" s="102"/>
      <c r="D503" s="68"/>
      <c r="E503" s="94"/>
      <c r="F503" s="95"/>
      <c r="G503" s="104"/>
      <c r="H503" s="99"/>
      <c r="I503" s="100"/>
      <c r="J503" s="101"/>
    </row>
    <row r="504" spans="1:10" ht="15.75" customHeight="1">
      <c r="A504" s="91"/>
      <c r="B504" s="92"/>
      <c r="C504" s="102"/>
      <c r="D504" s="68"/>
      <c r="E504" s="94"/>
      <c r="F504" s="95"/>
      <c r="G504" s="104"/>
      <c r="H504" s="99"/>
      <c r="I504" s="100"/>
      <c r="J504" s="101"/>
    </row>
    <row r="505" spans="1:10" ht="15.75" customHeight="1">
      <c r="A505" s="91"/>
      <c r="B505" s="92"/>
      <c r="C505" s="102"/>
      <c r="D505" s="68"/>
      <c r="E505" s="94"/>
      <c r="F505" s="95"/>
      <c r="G505" s="104"/>
      <c r="H505" s="99"/>
      <c r="I505" s="100"/>
      <c r="J505" s="101"/>
    </row>
    <row r="506" spans="1:10" ht="15.75" customHeight="1">
      <c r="A506" s="91"/>
      <c r="B506" s="92"/>
      <c r="C506" s="102"/>
      <c r="D506" s="68"/>
      <c r="E506" s="94"/>
      <c r="F506" s="95"/>
      <c r="G506" s="104"/>
      <c r="H506" s="99"/>
      <c r="I506" s="100"/>
      <c r="J506" s="101"/>
    </row>
    <row r="507" spans="1:10" ht="15.75" customHeight="1">
      <c r="A507" s="91"/>
      <c r="B507" s="92"/>
      <c r="C507" s="102"/>
      <c r="D507" s="68"/>
      <c r="E507" s="94"/>
      <c r="F507" s="95"/>
      <c r="G507" s="104"/>
      <c r="H507" s="99"/>
      <c r="I507" s="100"/>
      <c r="J507" s="101"/>
    </row>
    <row r="508" spans="1:10" ht="15.75" customHeight="1">
      <c r="A508" s="91"/>
      <c r="B508" s="92"/>
      <c r="C508" s="102"/>
      <c r="D508" s="68"/>
      <c r="E508" s="94"/>
      <c r="F508" s="95"/>
      <c r="G508" s="104"/>
      <c r="H508" s="99"/>
      <c r="I508" s="100"/>
      <c r="J508" s="101"/>
    </row>
    <row r="509" spans="1:10" ht="15.75" customHeight="1">
      <c r="A509" s="91"/>
      <c r="B509" s="92"/>
      <c r="C509" s="102"/>
      <c r="D509" s="68"/>
      <c r="E509" s="94"/>
      <c r="F509" s="95"/>
      <c r="G509" s="104"/>
      <c r="H509" s="99"/>
      <c r="I509" s="100"/>
      <c r="J509" s="101"/>
    </row>
    <row r="510" spans="1:10" ht="15.75" customHeight="1">
      <c r="A510" s="91"/>
      <c r="B510" s="92"/>
      <c r="C510" s="102"/>
      <c r="D510" s="68"/>
      <c r="E510" s="94"/>
      <c r="F510" s="95"/>
      <c r="G510" s="104"/>
      <c r="H510" s="99"/>
      <c r="I510" s="100"/>
      <c r="J510" s="101"/>
    </row>
    <row r="511" spans="1:10" ht="15.75" customHeight="1">
      <c r="A511" s="91"/>
      <c r="B511" s="92"/>
      <c r="C511" s="102"/>
      <c r="D511" s="68"/>
      <c r="E511" s="94"/>
      <c r="F511" s="95"/>
      <c r="G511" s="104"/>
      <c r="H511" s="99"/>
      <c r="I511" s="100"/>
      <c r="J511" s="101"/>
    </row>
    <row r="512" spans="1:10" ht="15.75" customHeight="1">
      <c r="A512" s="91"/>
      <c r="B512" s="92"/>
      <c r="C512" s="102"/>
      <c r="D512" s="68"/>
      <c r="E512" s="94"/>
      <c r="F512" s="95"/>
      <c r="G512" s="104"/>
      <c r="H512" s="99"/>
      <c r="I512" s="100"/>
      <c r="J512" s="101"/>
    </row>
    <row r="513" spans="1:10" ht="15.75" customHeight="1">
      <c r="A513" s="91"/>
      <c r="B513" s="92"/>
      <c r="C513" s="102"/>
      <c r="D513" s="68"/>
      <c r="E513" s="94"/>
      <c r="F513" s="95"/>
      <c r="G513" s="104"/>
      <c r="H513" s="99"/>
      <c r="I513" s="100"/>
      <c r="J513" s="101"/>
    </row>
    <row r="514" spans="1:10" ht="15.75" customHeight="1">
      <c r="A514" s="91"/>
      <c r="B514" s="92"/>
      <c r="C514" s="102"/>
      <c r="D514" s="68"/>
      <c r="E514" s="94"/>
      <c r="F514" s="95"/>
      <c r="G514" s="104"/>
      <c r="H514" s="99"/>
      <c r="I514" s="100"/>
      <c r="J514" s="101"/>
    </row>
    <row r="515" spans="1:10" ht="15.75" customHeight="1">
      <c r="A515" s="91"/>
      <c r="B515" s="92"/>
      <c r="C515" s="102"/>
      <c r="D515" s="68"/>
      <c r="E515" s="94"/>
      <c r="F515" s="95"/>
      <c r="G515" s="104"/>
      <c r="H515" s="99"/>
      <c r="I515" s="100"/>
      <c r="J515" s="101"/>
    </row>
    <row r="516" spans="1:10" ht="15.75" customHeight="1">
      <c r="A516" s="91"/>
      <c r="B516" s="92"/>
      <c r="C516" s="102"/>
      <c r="D516" s="68"/>
      <c r="E516" s="94"/>
      <c r="F516" s="95"/>
      <c r="G516" s="104"/>
      <c r="H516" s="99"/>
      <c r="I516" s="100"/>
      <c r="J516" s="101"/>
    </row>
    <row r="517" spans="1:10" ht="15.75" customHeight="1">
      <c r="A517" s="91"/>
      <c r="B517" s="92"/>
      <c r="C517" s="102"/>
      <c r="D517" s="68"/>
      <c r="E517" s="94"/>
      <c r="F517" s="95"/>
      <c r="G517" s="104"/>
      <c r="H517" s="99"/>
      <c r="I517" s="100"/>
      <c r="J517" s="101"/>
    </row>
    <row r="518" spans="1:10" ht="15.75" customHeight="1">
      <c r="A518" s="91"/>
      <c r="B518" s="92"/>
      <c r="C518" s="102"/>
      <c r="D518" s="68"/>
      <c r="E518" s="94"/>
      <c r="F518" s="95"/>
      <c r="G518" s="104"/>
      <c r="H518" s="99"/>
      <c r="I518" s="100"/>
      <c r="J518" s="101"/>
    </row>
    <row r="519" spans="1:10" ht="15.75" customHeight="1">
      <c r="A519" s="91"/>
      <c r="B519" s="92"/>
      <c r="C519" s="102"/>
      <c r="D519" s="68"/>
      <c r="E519" s="94"/>
      <c r="F519" s="95"/>
      <c r="G519" s="104"/>
      <c r="H519" s="99"/>
      <c r="I519" s="100"/>
      <c r="J519" s="101"/>
    </row>
    <row r="520" spans="1:10" ht="15.75" customHeight="1">
      <c r="A520" s="91"/>
      <c r="B520" s="92"/>
      <c r="C520" s="102"/>
      <c r="D520" s="68"/>
      <c r="E520" s="94"/>
      <c r="F520" s="95"/>
      <c r="G520" s="104"/>
      <c r="H520" s="99"/>
      <c r="I520" s="100"/>
      <c r="J520" s="101"/>
    </row>
    <row r="521" spans="1:10" ht="15.75" customHeight="1">
      <c r="A521" s="91"/>
      <c r="B521" s="92"/>
      <c r="C521" s="102"/>
      <c r="D521" s="68"/>
      <c r="E521" s="94"/>
      <c r="F521" s="95"/>
      <c r="G521" s="104"/>
      <c r="H521" s="99"/>
      <c r="I521" s="100"/>
      <c r="J521" s="101"/>
    </row>
    <row r="522" spans="1:10" ht="15.75" customHeight="1">
      <c r="A522" s="91"/>
      <c r="B522" s="92"/>
      <c r="C522" s="102"/>
      <c r="D522" s="68"/>
      <c r="E522" s="94"/>
      <c r="F522" s="95"/>
      <c r="G522" s="104"/>
      <c r="H522" s="99"/>
      <c r="I522" s="100"/>
      <c r="J522" s="101"/>
    </row>
    <row r="523" spans="1:10" ht="15.75" customHeight="1">
      <c r="A523" s="91"/>
      <c r="B523" s="92"/>
      <c r="C523" s="102"/>
      <c r="D523" s="68"/>
      <c r="E523" s="94"/>
      <c r="F523" s="95"/>
      <c r="G523" s="104"/>
      <c r="H523" s="99"/>
      <c r="I523" s="100"/>
      <c r="J523" s="101"/>
    </row>
    <row r="524" spans="1:10" ht="15.75" customHeight="1">
      <c r="A524" s="91"/>
      <c r="B524" s="92"/>
      <c r="C524" s="102"/>
      <c r="D524" s="68"/>
      <c r="E524" s="94"/>
      <c r="F524" s="95"/>
      <c r="G524" s="104"/>
      <c r="H524" s="99"/>
      <c r="I524" s="100"/>
      <c r="J524" s="101"/>
    </row>
    <row r="525" spans="1:10" ht="15.75" customHeight="1">
      <c r="A525" s="91"/>
      <c r="B525" s="92"/>
      <c r="C525" s="102"/>
      <c r="D525" s="68"/>
      <c r="E525" s="94"/>
      <c r="F525" s="95"/>
      <c r="G525" s="104"/>
      <c r="H525" s="99"/>
      <c r="I525" s="100"/>
      <c r="J525" s="101"/>
    </row>
    <row r="526" spans="1:10" ht="15.75" customHeight="1">
      <c r="A526" s="91"/>
      <c r="B526" s="92"/>
      <c r="C526" s="102"/>
      <c r="D526" s="68"/>
      <c r="E526" s="94"/>
      <c r="F526" s="95"/>
      <c r="G526" s="104"/>
      <c r="H526" s="99"/>
      <c r="I526" s="100"/>
      <c r="J526" s="101"/>
    </row>
    <row r="527" spans="1:10" ht="15.75" customHeight="1">
      <c r="A527" s="91"/>
      <c r="B527" s="92"/>
      <c r="C527" s="102"/>
      <c r="D527" s="68"/>
      <c r="E527" s="94"/>
      <c r="F527" s="95"/>
      <c r="G527" s="104"/>
      <c r="H527" s="99"/>
      <c r="I527" s="100"/>
      <c r="J527" s="101"/>
    </row>
    <row r="528" spans="1:10" ht="15.75" customHeight="1">
      <c r="A528" s="91"/>
      <c r="B528" s="92"/>
      <c r="C528" s="102"/>
      <c r="D528" s="68"/>
      <c r="E528" s="94"/>
      <c r="F528" s="95"/>
      <c r="G528" s="104"/>
      <c r="H528" s="99"/>
      <c r="I528" s="100"/>
      <c r="J528" s="101"/>
    </row>
    <row r="529" spans="1:10" ht="15.75" customHeight="1">
      <c r="A529" s="91"/>
      <c r="B529" s="92"/>
      <c r="C529" s="102"/>
      <c r="D529" s="68"/>
      <c r="E529" s="94"/>
      <c r="F529" s="95"/>
      <c r="G529" s="104"/>
      <c r="H529" s="99"/>
      <c r="I529" s="100"/>
      <c r="J529" s="101"/>
    </row>
    <row r="530" spans="1:10" ht="15.75" customHeight="1">
      <c r="A530" s="91"/>
      <c r="B530" s="92"/>
      <c r="C530" s="102"/>
      <c r="D530" s="68"/>
      <c r="E530" s="94"/>
      <c r="F530" s="95"/>
      <c r="G530" s="104"/>
      <c r="H530" s="99"/>
      <c r="I530" s="100"/>
      <c r="J530" s="101"/>
    </row>
    <row r="531" spans="1:10" ht="15.75" customHeight="1">
      <c r="A531" s="91"/>
      <c r="B531" s="92"/>
      <c r="C531" s="102"/>
      <c r="D531" s="68"/>
      <c r="E531" s="94"/>
      <c r="F531" s="95"/>
      <c r="G531" s="104"/>
      <c r="H531" s="99"/>
      <c r="I531" s="100"/>
      <c r="J531" s="101"/>
    </row>
    <row r="532" spans="1:10" ht="15.75" customHeight="1">
      <c r="A532" s="91"/>
      <c r="B532" s="92"/>
      <c r="C532" s="102"/>
      <c r="D532" s="68"/>
      <c r="E532" s="94"/>
      <c r="F532" s="95"/>
      <c r="G532" s="104"/>
      <c r="H532" s="99"/>
      <c r="I532" s="100"/>
      <c r="J532" s="101"/>
    </row>
    <row r="533" spans="1:10" ht="15.75" customHeight="1">
      <c r="A533" s="91"/>
      <c r="B533" s="92"/>
      <c r="C533" s="102"/>
      <c r="D533" s="68"/>
      <c r="E533" s="94"/>
      <c r="F533" s="95"/>
      <c r="G533" s="104"/>
      <c r="H533" s="99"/>
      <c r="I533" s="100"/>
      <c r="J533" s="101"/>
    </row>
    <row r="534" spans="1:10" ht="15.75" customHeight="1">
      <c r="A534" s="91"/>
      <c r="B534" s="92"/>
      <c r="C534" s="102"/>
      <c r="D534" s="68"/>
      <c r="E534" s="94"/>
      <c r="F534" s="95"/>
      <c r="G534" s="104"/>
      <c r="H534" s="99"/>
      <c r="I534" s="100"/>
      <c r="J534" s="101"/>
    </row>
    <row r="535" spans="1:10" ht="15.75" customHeight="1">
      <c r="A535" s="91"/>
      <c r="B535" s="92"/>
      <c r="C535" s="102"/>
      <c r="D535" s="68"/>
      <c r="E535" s="94"/>
      <c r="F535" s="95"/>
      <c r="G535" s="104"/>
      <c r="H535" s="99"/>
      <c r="I535" s="100"/>
      <c r="J535" s="101"/>
    </row>
    <row r="536" spans="1:10" ht="15.75" customHeight="1">
      <c r="A536" s="91"/>
      <c r="B536" s="92"/>
      <c r="C536" s="102"/>
      <c r="D536" s="68"/>
      <c r="E536" s="94"/>
      <c r="F536" s="95"/>
      <c r="G536" s="104"/>
      <c r="H536" s="99"/>
      <c r="I536" s="100"/>
      <c r="J536" s="101"/>
    </row>
    <row r="537" spans="1:10" ht="15.75" customHeight="1">
      <c r="A537" s="91"/>
      <c r="B537" s="92"/>
      <c r="C537" s="102"/>
      <c r="D537" s="68"/>
      <c r="E537" s="94"/>
      <c r="F537" s="95"/>
      <c r="G537" s="104"/>
      <c r="H537" s="99"/>
      <c r="I537" s="100"/>
      <c r="J537" s="101"/>
    </row>
    <row r="538" spans="1:10" ht="15.75" customHeight="1">
      <c r="A538" s="91"/>
      <c r="B538" s="92"/>
      <c r="C538" s="102"/>
      <c r="D538" s="68"/>
      <c r="E538" s="94"/>
      <c r="F538" s="95"/>
      <c r="G538" s="104"/>
      <c r="H538" s="99"/>
      <c r="I538" s="100"/>
      <c r="J538" s="101"/>
    </row>
    <row r="539" spans="1:10" ht="15.75" customHeight="1">
      <c r="A539" s="91"/>
      <c r="B539" s="92"/>
      <c r="C539" s="102"/>
      <c r="D539" s="68"/>
      <c r="E539" s="94"/>
      <c r="F539" s="95"/>
      <c r="G539" s="104"/>
      <c r="H539" s="99"/>
      <c r="I539" s="100"/>
      <c r="J539" s="101"/>
    </row>
    <row r="540" spans="1:10" ht="15.75" customHeight="1">
      <c r="A540" s="91"/>
      <c r="B540" s="92"/>
      <c r="C540" s="102"/>
      <c r="D540" s="68"/>
      <c r="E540" s="94"/>
      <c r="F540" s="95"/>
      <c r="G540" s="104"/>
      <c r="H540" s="99"/>
      <c r="I540" s="100"/>
      <c r="J540" s="101"/>
    </row>
    <row r="541" spans="1:10" ht="15.75" customHeight="1">
      <c r="A541" s="91"/>
      <c r="B541" s="92"/>
      <c r="C541" s="102"/>
      <c r="D541" s="68"/>
      <c r="E541" s="94"/>
      <c r="F541" s="95"/>
      <c r="G541" s="104"/>
      <c r="H541" s="99"/>
      <c r="I541" s="100"/>
      <c r="J541" s="101"/>
    </row>
    <row r="542" spans="1:10" ht="15.75" customHeight="1">
      <c r="A542" s="91"/>
      <c r="B542" s="92"/>
      <c r="C542" s="102"/>
      <c r="D542" s="68"/>
      <c r="E542" s="94"/>
      <c r="F542" s="95"/>
      <c r="G542" s="104"/>
      <c r="H542" s="99"/>
      <c r="I542" s="100"/>
      <c r="J542" s="101"/>
    </row>
    <row r="543" spans="1:10" ht="15.75" customHeight="1">
      <c r="A543" s="91"/>
      <c r="B543" s="92"/>
      <c r="C543" s="102"/>
      <c r="D543" s="68"/>
      <c r="E543" s="94"/>
      <c r="F543" s="95"/>
      <c r="G543" s="104"/>
      <c r="H543" s="99"/>
      <c r="I543" s="100"/>
      <c r="J543" s="101"/>
    </row>
    <row r="544" spans="1:10" ht="15.75" customHeight="1">
      <c r="A544" s="91"/>
      <c r="B544" s="92"/>
      <c r="C544" s="102"/>
      <c r="D544" s="68"/>
      <c r="E544" s="94"/>
      <c r="F544" s="95"/>
      <c r="G544" s="104"/>
      <c r="H544" s="99"/>
      <c r="I544" s="100"/>
      <c r="J544" s="101"/>
    </row>
    <row r="545" spans="1:10" ht="15.75" customHeight="1">
      <c r="A545" s="91"/>
      <c r="B545" s="92"/>
      <c r="C545" s="102"/>
      <c r="D545" s="68"/>
      <c r="E545" s="94"/>
      <c r="F545" s="95"/>
      <c r="G545" s="104"/>
      <c r="H545" s="99"/>
      <c r="I545" s="100"/>
      <c r="J545" s="101"/>
    </row>
    <row r="546" spans="1:10" ht="15.75" customHeight="1">
      <c r="A546" s="91"/>
      <c r="B546" s="92"/>
      <c r="C546" s="102"/>
      <c r="D546" s="68"/>
      <c r="E546" s="94"/>
      <c r="F546" s="95"/>
      <c r="G546" s="104"/>
      <c r="H546" s="99"/>
      <c r="I546" s="100"/>
      <c r="J546" s="101"/>
    </row>
    <row r="547" spans="1:10" ht="15.75" customHeight="1">
      <c r="A547" s="91"/>
      <c r="B547" s="92"/>
      <c r="C547" s="102"/>
      <c r="D547" s="68"/>
      <c r="E547" s="94"/>
      <c r="F547" s="95"/>
      <c r="G547" s="104"/>
      <c r="H547" s="99"/>
      <c r="I547" s="100"/>
      <c r="J547" s="101"/>
    </row>
    <row r="548" spans="1:10" ht="15.75" customHeight="1">
      <c r="A548" s="91"/>
      <c r="B548" s="92"/>
      <c r="C548" s="102"/>
      <c r="D548" s="68"/>
      <c r="E548" s="94"/>
      <c r="F548" s="95"/>
      <c r="G548" s="104"/>
      <c r="H548" s="99"/>
      <c r="I548" s="100"/>
      <c r="J548" s="101"/>
    </row>
    <row r="549" spans="1:10" ht="15.75" customHeight="1">
      <c r="A549" s="91"/>
      <c r="B549" s="92"/>
      <c r="C549" s="102"/>
      <c r="D549" s="68"/>
      <c r="E549" s="94"/>
      <c r="F549" s="95"/>
      <c r="G549" s="104"/>
      <c r="H549" s="99"/>
      <c r="I549" s="100"/>
      <c r="J549" s="101"/>
    </row>
    <row r="550" spans="1:10" ht="15.75" customHeight="1">
      <c r="A550" s="91"/>
      <c r="B550" s="92"/>
      <c r="C550" s="102"/>
      <c r="D550" s="68"/>
      <c r="E550" s="94"/>
      <c r="F550" s="95"/>
      <c r="G550" s="104"/>
      <c r="H550" s="99"/>
      <c r="I550" s="100"/>
      <c r="J550" s="101"/>
    </row>
    <row r="551" spans="1:10" ht="15.75" customHeight="1">
      <c r="A551" s="91"/>
      <c r="B551" s="92"/>
      <c r="C551" s="102"/>
      <c r="D551" s="68"/>
      <c r="E551" s="94"/>
      <c r="F551" s="95"/>
      <c r="G551" s="104"/>
      <c r="H551" s="99"/>
      <c r="I551" s="100"/>
      <c r="J551" s="101"/>
    </row>
    <row r="552" spans="1:10" ht="15.75" customHeight="1">
      <c r="A552" s="91"/>
      <c r="B552" s="92"/>
      <c r="C552" s="102"/>
      <c r="D552" s="68"/>
      <c r="E552" s="94"/>
      <c r="F552" s="95"/>
      <c r="G552" s="104"/>
      <c r="H552" s="99"/>
      <c r="I552" s="100"/>
      <c r="J552" s="101"/>
    </row>
    <row r="553" spans="1:10" ht="15.75" customHeight="1">
      <c r="A553" s="91"/>
      <c r="B553" s="92"/>
      <c r="C553" s="102"/>
      <c r="D553" s="68"/>
      <c r="E553" s="94"/>
      <c r="F553" s="95"/>
      <c r="G553" s="104"/>
      <c r="H553" s="99"/>
      <c r="I553" s="100"/>
      <c r="J553" s="101"/>
    </row>
    <row r="554" spans="1:10" ht="15.75" customHeight="1">
      <c r="A554" s="91"/>
      <c r="B554" s="92"/>
      <c r="C554" s="102"/>
      <c r="D554" s="68"/>
      <c r="E554" s="94"/>
      <c r="F554" s="95"/>
      <c r="G554" s="104"/>
      <c r="H554" s="99"/>
      <c r="I554" s="100"/>
      <c r="J554" s="101"/>
    </row>
    <row r="555" spans="1:10" ht="15.75" customHeight="1">
      <c r="A555" s="91"/>
      <c r="B555" s="92"/>
      <c r="C555" s="102"/>
      <c r="D555" s="68"/>
      <c r="E555" s="94"/>
      <c r="F555" s="95"/>
      <c r="G555" s="104"/>
      <c r="H555" s="99"/>
      <c r="I555" s="100"/>
      <c r="J555" s="101"/>
    </row>
    <row r="556" spans="1:10" ht="15.75" customHeight="1">
      <c r="A556" s="91"/>
      <c r="B556" s="92"/>
      <c r="C556" s="102"/>
      <c r="D556" s="68"/>
      <c r="E556" s="94"/>
      <c r="F556" s="95"/>
      <c r="G556" s="104"/>
      <c r="H556" s="99"/>
      <c r="I556" s="100"/>
      <c r="J556" s="101"/>
    </row>
    <row r="557" spans="1:10" ht="15.75" customHeight="1">
      <c r="A557" s="91"/>
      <c r="B557" s="92"/>
      <c r="C557" s="102"/>
      <c r="D557" s="68"/>
      <c r="E557" s="94"/>
      <c r="F557" s="95"/>
      <c r="G557" s="104"/>
      <c r="H557" s="99"/>
      <c r="I557" s="100"/>
      <c r="J557" s="101"/>
    </row>
    <row r="558" spans="1:10" ht="15.75" customHeight="1">
      <c r="A558" s="91"/>
      <c r="B558" s="92"/>
      <c r="C558" s="102"/>
      <c r="D558" s="68"/>
      <c r="E558" s="94"/>
      <c r="F558" s="95"/>
      <c r="G558" s="104"/>
      <c r="H558" s="99"/>
      <c r="I558" s="100"/>
      <c r="J558" s="101"/>
    </row>
    <row r="559" spans="1:10" ht="15.75" customHeight="1">
      <c r="A559" s="91"/>
      <c r="B559" s="92"/>
      <c r="C559" s="102"/>
      <c r="D559" s="68"/>
      <c r="E559" s="94"/>
      <c r="F559" s="95"/>
      <c r="G559" s="104"/>
      <c r="H559" s="99"/>
      <c r="I559" s="100"/>
      <c r="J559" s="101"/>
    </row>
    <row r="560" spans="1:10" ht="15.75" customHeight="1">
      <c r="A560" s="91"/>
      <c r="B560" s="92"/>
      <c r="C560" s="102"/>
      <c r="D560" s="68"/>
      <c r="E560" s="94"/>
      <c r="F560" s="95"/>
      <c r="G560" s="104"/>
      <c r="H560" s="99"/>
      <c r="I560" s="100"/>
      <c r="J560" s="101"/>
    </row>
    <row r="561" spans="1:10" ht="15.75" customHeight="1">
      <c r="A561" s="91"/>
      <c r="B561" s="92"/>
      <c r="C561" s="102"/>
      <c r="D561" s="68"/>
      <c r="E561" s="94"/>
      <c r="F561" s="95"/>
      <c r="G561" s="104"/>
      <c r="H561" s="99"/>
      <c r="I561" s="100"/>
      <c r="J561" s="101"/>
    </row>
    <row r="562" spans="1:10" ht="15.75" customHeight="1">
      <c r="A562" s="91"/>
      <c r="B562" s="92"/>
      <c r="C562" s="102"/>
      <c r="D562" s="68"/>
      <c r="E562" s="94"/>
      <c r="F562" s="95"/>
      <c r="G562" s="104"/>
      <c r="H562" s="99"/>
      <c r="I562" s="100"/>
      <c r="J562" s="101"/>
    </row>
    <row r="563" spans="1:10" ht="15.75" customHeight="1">
      <c r="A563" s="91"/>
      <c r="B563" s="92"/>
      <c r="C563" s="102"/>
      <c r="D563" s="68"/>
      <c r="E563" s="94"/>
      <c r="F563" s="95"/>
      <c r="G563" s="104"/>
      <c r="H563" s="99"/>
      <c r="I563" s="100"/>
      <c r="J563" s="101"/>
    </row>
    <row r="564" spans="1:10" ht="15.75" customHeight="1">
      <c r="A564" s="91"/>
      <c r="B564" s="92"/>
      <c r="C564" s="102"/>
      <c r="D564" s="68"/>
      <c r="E564" s="94"/>
      <c r="F564" s="95"/>
      <c r="G564" s="104"/>
      <c r="H564" s="99"/>
      <c r="I564" s="100"/>
      <c r="J564" s="101"/>
    </row>
    <row r="565" spans="1:10" ht="15.75" customHeight="1">
      <c r="A565" s="91"/>
      <c r="B565" s="92"/>
      <c r="C565" s="102"/>
      <c r="D565" s="68"/>
      <c r="E565" s="94"/>
      <c r="F565" s="95"/>
      <c r="G565" s="104"/>
      <c r="H565" s="99"/>
      <c r="I565" s="100"/>
      <c r="J565" s="101"/>
    </row>
    <row r="566" spans="1:10" ht="15.75" customHeight="1">
      <c r="A566" s="91"/>
      <c r="B566" s="92"/>
      <c r="C566" s="102"/>
      <c r="D566" s="68"/>
      <c r="E566" s="94"/>
      <c r="F566" s="95"/>
      <c r="G566" s="104"/>
      <c r="H566" s="99"/>
      <c r="I566" s="100"/>
      <c r="J566" s="101"/>
    </row>
    <row r="567" spans="1:10" ht="15.75" customHeight="1">
      <c r="A567" s="91"/>
      <c r="B567" s="92"/>
      <c r="C567" s="102"/>
      <c r="D567" s="68"/>
      <c r="E567" s="94"/>
      <c r="F567" s="95"/>
      <c r="G567" s="104"/>
      <c r="H567" s="99"/>
      <c r="I567" s="100"/>
      <c r="J567" s="101"/>
    </row>
    <row r="568" spans="1:10" ht="15.75" customHeight="1">
      <c r="A568" s="91"/>
      <c r="B568" s="92"/>
      <c r="C568" s="102"/>
      <c r="D568" s="68"/>
      <c r="E568" s="94"/>
      <c r="F568" s="95"/>
      <c r="G568" s="104"/>
      <c r="H568" s="99"/>
      <c r="I568" s="100"/>
      <c r="J568" s="101"/>
    </row>
    <row r="569" spans="1:10" ht="15.75" customHeight="1">
      <c r="A569" s="91"/>
      <c r="B569" s="92"/>
      <c r="C569" s="102"/>
      <c r="D569" s="68"/>
      <c r="E569" s="94"/>
      <c r="F569" s="95"/>
      <c r="G569" s="104"/>
      <c r="H569" s="99"/>
      <c r="I569" s="100"/>
      <c r="J569" s="101"/>
    </row>
    <row r="570" spans="1:10" ht="15.75" customHeight="1">
      <c r="A570" s="91"/>
      <c r="B570" s="92"/>
      <c r="C570" s="102"/>
      <c r="D570" s="68"/>
      <c r="E570" s="94"/>
      <c r="F570" s="95"/>
      <c r="G570" s="104"/>
      <c r="H570" s="99"/>
      <c r="I570" s="100"/>
      <c r="J570" s="101"/>
    </row>
    <row r="571" spans="1:10" ht="15.75" customHeight="1">
      <c r="A571" s="91"/>
      <c r="B571" s="92"/>
      <c r="C571" s="102"/>
      <c r="D571" s="68"/>
      <c r="E571" s="94"/>
      <c r="F571" s="95"/>
      <c r="G571" s="104"/>
      <c r="H571" s="99"/>
      <c r="I571" s="100"/>
      <c r="J571" s="101"/>
    </row>
    <row r="572" spans="1:10" ht="15.75" customHeight="1">
      <c r="A572" s="91"/>
      <c r="B572" s="92"/>
      <c r="C572" s="102"/>
      <c r="D572" s="68"/>
      <c r="E572" s="94"/>
      <c r="F572" s="95"/>
      <c r="G572" s="104"/>
      <c r="H572" s="99"/>
      <c r="I572" s="100"/>
      <c r="J572" s="101"/>
    </row>
    <row r="573" spans="1:10" ht="15.75" customHeight="1">
      <c r="A573" s="91"/>
      <c r="B573" s="92"/>
      <c r="C573" s="102"/>
      <c r="D573" s="68"/>
      <c r="E573" s="94"/>
      <c r="F573" s="95"/>
      <c r="G573" s="104"/>
      <c r="H573" s="99"/>
      <c r="I573" s="100"/>
      <c r="J573" s="101"/>
    </row>
    <row r="574" spans="1:10" ht="15.75" customHeight="1">
      <c r="A574" s="91"/>
      <c r="B574" s="92"/>
      <c r="C574" s="102"/>
      <c r="D574" s="68"/>
      <c r="E574" s="94"/>
      <c r="F574" s="95"/>
      <c r="G574" s="104"/>
      <c r="H574" s="99"/>
      <c r="I574" s="100"/>
      <c r="J574" s="101"/>
    </row>
    <row r="575" spans="1:10" ht="15.75" customHeight="1">
      <c r="A575" s="91"/>
      <c r="B575" s="92"/>
      <c r="C575" s="102"/>
      <c r="D575" s="68"/>
      <c r="E575" s="94"/>
      <c r="F575" s="95"/>
      <c r="G575" s="104"/>
      <c r="H575" s="99"/>
      <c r="I575" s="100"/>
      <c r="J575" s="101"/>
    </row>
    <row r="576" spans="1:10" ht="15.75" customHeight="1">
      <c r="A576" s="91"/>
      <c r="B576" s="92"/>
      <c r="C576" s="102"/>
      <c r="D576" s="68"/>
      <c r="E576" s="94"/>
      <c r="F576" s="95"/>
      <c r="G576" s="104"/>
      <c r="H576" s="99"/>
      <c r="I576" s="100"/>
      <c r="J576" s="101"/>
    </row>
    <row r="577" spans="1:10" ht="15.75" customHeight="1">
      <c r="A577" s="91"/>
      <c r="B577" s="92"/>
      <c r="C577" s="102"/>
      <c r="D577" s="68"/>
      <c r="E577" s="94"/>
      <c r="F577" s="95"/>
      <c r="G577" s="104"/>
      <c r="H577" s="99"/>
      <c r="I577" s="100"/>
      <c r="J577" s="101"/>
    </row>
    <row r="578" spans="1:10" ht="15.75" customHeight="1">
      <c r="A578" s="91"/>
      <c r="B578" s="92"/>
      <c r="C578" s="102"/>
      <c r="D578" s="68"/>
      <c r="E578" s="94"/>
      <c r="F578" s="95"/>
      <c r="G578" s="104"/>
      <c r="H578" s="99"/>
      <c r="I578" s="100"/>
      <c r="J578" s="101"/>
    </row>
    <row r="579" spans="1:10" ht="15.75" customHeight="1">
      <c r="A579" s="91"/>
      <c r="B579" s="92"/>
      <c r="C579" s="102"/>
      <c r="D579" s="68"/>
      <c r="E579" s="94"/>
      <c r="F579" s="95"/>
      <c r="G579" s="104"/>
      <c r="H579" s="99"/>
      <c r="I579" s="100"/>
      <c r="J579" s="101"/>
    </row>
    <row r="580" spans="1:10" ht="15.75" customHeight="1">
      <c r="A580" s="91"/>
      <c r="B580" s="92"/>
      <c r="C580" s="102"/>
      <c r="D580" s="68"/>
      <c r="E580" s="94"/>
      <c r="F580" s="95"/>
      <c r="G580" s="104"/>
      <c r="H580" s="99"/>
      <c r="I580" s="100"/>
      <c r="J580" s="101"/>
    </row>
    <row r="581" spans="1:10" ht="15.75" customHeight="1">
      <c r="A581" s="91"/>
      <c r="B581" s="92"/>
      <c r="C581" s="102"/>
      <c r="D581" s="68"/>
      <c r="E581" s="94"/>
      <c r="F581" s="95"/>
      <c r="G581" s="104"/>
      <c r="H581" s="99"/>
      <c r="I581" s="100"/>
      <c r="J581" s="101"/>
    </row>
    <row r="582" spans="1:10" ht="15.75" customHeight="1">
      <c r="A582" s="91"/>
      <c r="B582" s="92"/>
      <c r="C582" s="102"/>
      <c r="D582" s="68"/>
      <c r="E582" s="94"/>
      <c r="F582" s="95"/>
      <c r="G582" s="104"/>
      <c r="H582" s="99"/>
      <c r="I582" s="100"/>
      <c r="J582" s="101"/>
    </row>
    <row r="583" spans="1:10" ht="15.75" customHeight="1">
      <c r="A583" s="91"/>
      <c r="B583" s="92"/>
      <c r="C583" s="102"/>
      <c r="D583" s="68"/>
      <c r="E583" s="94"/>
      <c r="F583" s="95"/>
      <c r="G583" s="104"/>
      <c r="H583" s="99"/>
      <c r="I583" s="100"/>
      <c r="J583" s="101"/>
    </row>
    <row r="584" spans="1:10" ht="15.75" customHeight="1">
      <c r="A584" s="91"/>
      <c r="B584" s="92"/>
      <c r="C584" s="102"/>
      <c r="D584" s="68"/>
      <c r="E584" s="94"/>
      <c r="F584" s="95"/>
      <c r="G584" s="104"/>
      <c r="H584" s="99"/>
      <c r="I584" s="100"/>
      <c r="J584" s="101"/>
    </row>
    <row r="585" spans="1:10" ht="15.75" customHeight="1">
      <c r="A585" s="91"/>
      <c r="B585" s="92"/>
      <c r="C585" s="102"/>
      <c r="D585" s="68"/>
      <c r="E585" s="94"/>
      <c r="F585" s="95"/>
      <c r="G585" s="104"/>
      <c r="H585" s="99"/>
      <c r="I585" s="100"/>
      <c r="J585" s="101"/>
    </row>
    <row r="586" spans="1:10" ht="15.75" customHeight="1">
      <c r="A586" s="91"/>
      <c r="B586" s="92"/>
      <c r="C586" s="102"/>
      <c r="D586" s="68"/>
      <c r="E586" s="94"/>
      <c r="F586" s="95"/>
      <c r="G586" s="104"/>
      <c r="H586" s="99"/>
      <c r="I586" s="100"/>
      <c r="J586" s="101"/>
    </row>
    <row r="587" spans="1:10" ht="15.75" customHeight="1">
      <c r="A587" s="91"/>
      <c r="B587" s="92"/>
      <c r="C587" s="102"/>
      <c r="D587" s="68"/>
      <c r="E587" s="94"/>
      <c r="F587" s="95"/>
      <c r="G587" s="104"/>
      <c r="H587" s="99"/>
      <c r="I587" s="100"/>
      <c r="J587" s="101"/>
    </row>
    <row r="588" spans="1:10" ht="15.75" customHeight="1">
      <c r="A588" s="91"/>
      <c r="B588" s="92"/>
      <c r="C588" s="102"/>
      <c r="D588" s="68"/>
      <c r="E588" s="94"/>
      <c r="F588" s="95"/>
      <c r="G588" s="104"/>
      <c r="H588" s="99"/>
      <c r="I588" s="100"/>
      <c r="J588" s="101"/>
    </row>
    <row r="589" spans="1:10" ht="15.75" customHeight="1">
      <c r="A589" s="91"/>
      <c r="B589" s="92"/>
      <c r="C589" s="102"/>
      <c r="D589" s="68"/>
      <c r="E589" s="94"/>
      <c r="F589" s="95"/>
      <c r="G589" s="104"/>
      <c r="H589" s="99"/>
      <c r="I589" s="100"/>
      <c r="J589" s="101"/>
    </row>
    <row r="590" spans="1:10" ht="15.75" customHeight="1">
      <c r="A590" s="91"/>
      <c r="B590" s="92"/>
      <c r="C590" s="102"/>
      <c r="D590" s="68"/>
      <c r="E590" s="94"/>
      <c r="F590" s="95"/>
      <c r="G590" s="104"/>
      <c r="H590" s="99"/>
      <c r="I590" s="100"/>
      <c r="J590" s="101"/>
    </row>
    <row r="591" spans="1:10" ht="15.75" customHeight="1">
      <c r="A591" s="91"/>
      <c r="B591" s="92"/>
      <c r="C591" s="102"/>
      <c r="D591" s="68"/>
      <c r="E591" s="94"/>
      <c r="F591" s="95"/>
      <c r="G591" s="104"/>
      <c r="H591" s="99"/>
      <c r="I591" s="100"/>
      <c r="J591" s="101"/>
    </row>
    <row r="592" spans="1:10" ht="15.75" customHeight="1">
      <c r="A592" s="91"/>
      <c r="B592" s="92"/>
      <c r="C592" s="102"/>
      <c r="D592" s="68"/>
      <c r="E592" s="94"/>
      <c r="F592" s="95"/>
      <c r="G592" s="104"/>
      <c r="H592" s="99"/>
      <c r="I592" s="100"/>
      <c r="J592" s="101"/>
    </row>
    <row r="593" spans="1:10" ht="15.75" customHeight="1">
      <c r="A593" s="91"/>
      <c r="B593" s="92"/>
      <c r="C593" s="102"/>
      <c r="D593" s="68"/>
      <c r="E593" s="94"/>
      <c r="F593" s="95"/>
      <c r="G593" s="104"/>
      <c r="H593" s="99"/>
      <c r="I593" s="100"/>
      <c r="J593" s="101"/>
    </row>
    <row r="594" spans="1:10" ht="15.75" customHeight="1">
      <c r="A594" s="91"/>
      <c r="B594" s="92"/>
      <c r="C594" s="102"/>
      <c r="D594" s="68"/>
      <c r="E594" s="94"/>
      <c r="F594" s="95"/>
      <c r="G594" s="104"/>
      <c r="H594" s="99"/>
      <c r="I594" s="100"/>
      <c r="J594" s="101"/>
    </row>
    <row r="595" spans="1:10" ht="15.75" customHeight="1">
      <c r="A595" s="91"/>
      <c r="B595" s="92"/>
      <c r="C595" s="102"/>
      <c r="D595" s="68"/>
      <c r="E595" s="94"/>
      <c r="F595" s="95"/>
      <c r="G595" s="104"/>
      <c r="H595" s="99"/>
      <c r="I595" s="100"/>
      <c r="J595" s="101"/>
    </row>
    <row r="596" spans="1:10" ht="15.75" customHeight="1">
      <c r="A596" s="91"/>
      <c r="B596" s="92"/>
      <c r="C596" s="102"/>
      <c r="D596" s="68"/>
      <c r="E596" s="94"/>
      <c r="F596" s="95"/>
      <c r="G596" s="104"/>
      <c r="H596" s="99"/>
      <c r="I596" s="100"/>
      <c r="J596" s="101"/>
    </row>
    <row r="597" spans="1:10" ht="15.75" customHeight="1">
      <c r="A597" s="91"/>
      <c r="B597" s="92"/>
      <c r="C597" s="102"/>
      <c r="D597" s="68"/>
      <c r="E597" s="94"/>
      <c r="F597" s="95"/>
      <c r="G597" s="104"/>
      <c r="H597" s="99"/>
      <c r="I597" s="100"/>
      <c r="J597" s="101"/>
    </row>
    <row r="598" spans="1:10" ht="15.75" customHeight="1">
      <c r="A598" s="91"/>
      <c r="B598" s="92"/>
      <c r="C598" s="102"/>
      <c r="D598" s="68"/>
      <c r="E598" s="94"/>
      <c r="F598" s="95"/>
      <c r="G598" s="104"/>
      <c r="H598" s="99"/>
      <c r="I598" s="100"/>
      <c r="J598" s="101"/>
    </row>
    <row r="599" spans="1:10" ht="15.75" customHeight="1">
      <c r="A599" s="91"/>
      <c r="B599" s="92"/>
      <c r="C599" s="102"/>
      <c r="D599" s="68"/>
      <c r="E599" s="94"/>
      <c r="F599" s="95"/>
      <c r="G599" s="104"/>
      <c r="H599" s="99"/>
      <c r="I599" s="100"/>
      <c r="J599" s="101"/>
    </row>
    <row r="600" spans="1:10" ht="15.75" customHeight="1">
      <c r="A600" s="91"/>
      <c r="B600" s="92"/>
      <c r="C600" s="102"/>
      <c r="D600" s="68"/>
      <c r="E600" s="94"/>
      <c r="F600" s="95"/>
      <c r="G600" s="104"/>
      <c r="H600" s="99"/>
      <c r="I600" s="100"/>
      <c r="J600" s="101"/>
    </row>
    <row r="601" spans="1:10" ht="15.75" customHeight="1">
      <c r="A601" s="91"/>
      <c r="B601" s="92"/>
      <c r="C601" s="102"/>
      <c r="D601" s="68"/>
      <c r="E601" s="94"/>
      <c r="F601" s="95"/>
      <c r="G601" s="104"/>
      <c r="H601" s="99"/>
      <c r="I601" s="100"/>
      <c r="J601" s="101"/>
    </row>
    <row r="602" spans="1:10" ht="15.75" customHeight="1">
      <c r="A602" s="91"/>
      <c r="B602" s="92"/>
      <c r="C602" s="102"/>
      <c r="D602" s="68"/>
      <c r="E602" s="94"/>
      <c r="F602" s="95"/>
      <c r="G602" s="104"/>
      <c r="H602" s="99"/>
      <c r="I602" s="100"/>
      <c r="J602" s="101"/>
    </row>
    <row r="603" spans="1:10" ht="15.75" customHeight="1">
      <c r="A603" s="91"/>
      <c r="B603" s="92"/>
      <c r="C603" s="102"/>
      <c r="D603" s="68"/>
      <c r="E603" s="94"/>
      <c r="F603" s="95"/>
      <c r="G603" s="104"/>
      <c r="H603" s="99"/>
      <c r="I603" s="100"/>
      <c r="J603" s="101"/>
    </row>
    <row r="604" spans="1:10" ht="15.75" customHeight="1">
      <c r="A604" s="91"/>
      <c r="B604" s="92"/>
      <c r="C604" s="102"/>
      <c r="D604" s="68"/>
      <c r="E604" s="94"/>
      <c r="F604" s="95"/>
      <c r="G604" s="104"/>
      <c r="H604" s="99"/>
      <c r="I604" s="100"/>
      <c r="J604" s="101"/>
    </row>
    <row r="605" spans="1:10" ht="15.75" customHeight="1">
      <c r="A605" s="91"/>
      <c r="B605" s="92"/>
      <c r="C605" s="102"/>
      <c r="D605" s="68"/>
      <c r="E605" s="94"/>
      <c r="F605" s="95"/>
      <c r="G605" s="104"/>
      <c r="H605" s="99"/>
      <c r="I605" s="100"/>
      <c r="J605" s="101"/>
    </row>
    <row r="606" spans="1:10" ht="15.75" customHeight="1">
      <c r="A606" s="91"/>
      <c r="B606" s="92"/>
      <c r="C606" s="102"/>
      <c r="D606" s="68"/>
      <c r="E606" s="94"/>
      <c r="F606" s="95"/>
      <c r="G606" s="104"/>
      <c r="H606" s="99"/>
      <c r="I606" s="100"/>
      <c r="J606" s="101"/>
    </row>
    <row r="607" spans="1:10" ht="15.75" customHeight="1">
      <c r="A607" s="91"/>
      <c r="B607" s="92"/>
      <c r="C607" s="102"/>
      <c r="D607" s="68"/>
      <c r="E607" s="94"/>
      <c r="F607" s="95"/>
      <c r="G607" s="104"/>
      <c r="H607" s="99"/>
      <c r="I607" s="100"/>
      <c r="J607" s="101"/>
    </row>
    <row r="608" spans="1:10" ht="15.75" customHeight="1">
      <c r="A608" s="91"/>
      <c r="B608" s="92"/>
      <c r="C608" s="102"/>
      <c r="D608" s="68"/>
      <c r="E608" s="94"/>
      <c r="F608" s="95"/>
      <c r="G608" s="104"/>
      <c r="H608" s="99"/>
      <c r="I608" s="100"/>
      <c r="J608" s="101"/>
    </row>
    <row r="609" spans="1:10" ht="15.75" customHeight="1">
      <c r="A609" s="91"/>
      <c r="B609" s="92"/>
      <c r="C609" s="102"/>
      <c r="D609" s="68"/>
      <c r="E609" s="94"/>
      <c r="F609" s="95"/>
      <c r="G609" s="104"/>
      <c r="H609" s="99"/>
      <c r="I609" s="100"/>
      <c r="J609" s="101"/>
    </row>
    <row r="610" spans="1:10" ht="15.75" customHeight="1">
      <c r="A610" s="91"/>
      <c r="B610" s="92"/>
      <c r="C610" s="102"/>
      <c r="D610" s="68"/>
      <c r="E610" s="94"/>
      <c r="F610" s="95"/>
      <c r="G610" s="104"/>
      <c r="H610" s="99"/>
      <c r="I610" s="100"/>
      <c r="J610" s="101"/>
    </row>
    <row r="611" spans="1:10" ht="15.75" customHeight="1">
      <c r="A611" s="91"/>
      <c r="B611" s="92"/>
      <c r="C611" s="102"/>
      <c r="D611" s="68"/>
      <c r="E611" s="94"/>
      <c r="F611" s="95"/>
      <c r="G611" s="104"/>
      <c r="H611" s="99"/>
      <c r="I611" s="100"/>
      <c r="J611" s="101"/>
    </row>
    <row r="612" spans="1:10" ht="15.75" customHeight="1">
      <c r="A612" s="91"/>
      <c r="B612" s="92"/>
      <c r="C612" s="102"/>
      <c r="D612" s="68"/>
      <c r="E612" s="94"/>
      <c r="F612" s="95"/>
      <c r="G612" s="104"/>
      <c r="H612" s="99"/>
      <c r="I612" s="100"/>
      <c r="J612" s="101"/>
    </row>
    <row r="613" spans="1:10" ht="15.75" customHeight="1">
      <c r="A613" s="91"/>
      <c r="B613" s="92"/>
      <c r="C613" s="102"/>
      <c r="D613" s="68"/>
      <c r="E613" s="94"/>
      <c r="F613" s="95"/>
      <c r="G613" s="104"/>
      <c r="H613" s="99"/>
      <c r="I613" s="100"/>
      <c r="J613" s="101"/>
    </row>
    <row r="614" spans="1:10" ht="15.75" customHeight="1">
      <c r="A614" s="91"/>
      <c r="B614" s="92"/>
      <c r="C614" s="102"/>
      <c r="D614" s="68"/>
      <c r="E614" s="94"/>
      <c r="F614" s="95"/>
      <c r="G614" s="104"/>
      <c r="H614" s="99"/>
      <c r="I614" s="100"/>
      <c r="J614" s="101"/>
    </row>
    <row r="615" spans="1:10" ht="15.75" customHeight="1">
      <c r="A615" s="91"/>
      <c r="B615" s="92"/>
      <c r="C615" s="102"/>
      <c r="D615" s="68"/>
      <c r="E615" s="94"/>
      <c r="F615" s="95"/>
      <c r="G615" s="104"/>
      <c r="H615" s="99"/>
      <c r="I615" s="100"/>
      <c r="J615" s="101"/>
    </row>
    <row r="616" spans="1:10" ht="15.75" customHeight="1">
      <c r="A616" s="91"/>
      <c r="B616" s="92"/>
      <c r="C616" s="102"/>
      <c r="D616" s="68"/>
      <c r="E616" s="94"/>
      <c r="F616" s="95"/>
      <c r="G616" s="104"/>
      <c r="H616" s="99"/>
      <c r="I616" s="100"/>
      <c r="J616" s="101"/>
    </row>
    <row r="617" spans="1:10" ht="15.75" customHeight="1">
      <c r="A617" s="91"/>
      <c r="B617" s="92"/>
      <c r="C617" s="102"/>
      <c r="D617" s="68"/>
      <c r="E617" s="94"/>
      <c r="F617" s="95"/>
      <c r="G617" s="104"/>
      <c r="H617" s="99"/>
      <c r="I617" s="100"/>
      <c r="J617" s="101"/>
    </row>
    <row r="618" spans="1:10" ht="15.75" customHeight="1">
      <c r="A618" s="91"/>
      <c r="B618" s="92"/>
      <c r="C618" s="102"/>
      <c r="D618" s="68"/>
      <c r="E618" s="94"/>
      <c r="F618" s="95"/>
      <c r="G618" s="104"/>
      <c r="H618" s="99"/>
      <c r="I618" s="100"/>
      <c r="J618" s="101"/>
    </row>
    <row r="619" spans="1:10" ht="15.75" customHeight="1">
      <c r="A619" s="91"/>
      <c r="B619" s="92"/>
      <c r="C619" s="102"/>
      <c r="D619" s="68"/>
      <c r="E619" s="94"/>
      <c r="F619" s="95"/>
      <c r="G619" s="104"/>
      <c r="H619" s="99"/>
      <c r="I619" s="100"/>
      <c r="J619" s="101"/>
    </row>
    <row r="620" spans="1:10" ht="15.75" customHeight="1">
      <c r="A620" s="91"/>
      <c r="B620" s="92"/>
      <c r="C620" s="102"/>
      <c r="D620" s="68"/>
      <c r="E620" s="94"/>
      <c r="F620" s="95"/>
      <c r="G620" s="104"/>
      <c r="H620" s="99"/>
      <c r="I620" s="100"/>
      <c r="J620" s="101"/>
    </row>
    <row r="621" spans="1:10" ht="15.75" customHeight="1">
      <c r="A621" s="91"/>
      <c r="B621" s="92"/>
      <c r="C621" s="102"/>
      <c r="D621" s="68"/>
      <c r="E621" s="94"/>
      <c r="F621" s="95"/>
      <c r="G621" s="104"/>
      <c r="H621" s="99"/>
      <c r="I621" s="100"/>
      <c r="J621" s="101"/>
    </row>
    <row r="622" spans="1:10" ht="15.75" customHeight="1">
      <c r="A622" s="91"/>
      <c r="B622" s="92"/>
      <c r="C622" s="102"/>
      <c r="D622" s="68"/>
      <c r="E622" s="94"/>
      <c r="F622" s="95"/>
      <c r="G622" s="104"/>
      <c r="H622" s="99"/>
      <c r="I622" s="100"/>
      <c r="J622" s="101"/>
    </row>
    <row r="623" spans="1:10" ht="15.75" customHeight="1">
      <c r="A623" s="91"/>
      <c r="B623" s="92"/>
      <c r="C623" s="102"/>
      <c r="D623" s="68"/>
      <c r="E623" s="94"/>
      <c r="F623" s="95"/>
      <c r="G623" s="104"/>
      <c r="H623" s="99"/>
      <c r="I623" s="100"/>
      <c r="J623" s="101"/>
    </row>
    <row r="624" spans="1:10" ht="15.75" customHeight="1">
      <c r="A624" s="91"/>
      <c r="B624" s="92"/>
      <c r="C624" s="102"/>
      <c r="D624" s="68"/>
      <c r="E624" s="94"/>
      <c r="F624" s="95"/>
      <c r="G624" s="104"/>
      <c r="H624" s="99"/>
      <c r="I624" s="100"/>
      <c r="J624" s="101"/>
    </row>
    <row r="625" spans="1:10" ht="15.75" customHeight="1">
      <c r="A625" s="91"/>
      <c r="B625" s="92"/>
      <c r="C625" s="102"/>
      <c r="D625" s="68"/>
      <c r="E625" s="94"/>
      <c r="F625" s="95"/>
      <c r="G625" s="104"/>
      <c r="H625" s="99"/>
      <c r="I625" s="100"/>
      <c r="J625" s="101"/>
    </row>
    <row r="626" spans="1:10" ht="15.75" customHeight="1">
      <c r="A626" s="91"/>
      <c r="B626" s="92"/>
      <c r="C626" s="102"/>
      <c r="D626" s="68"/>
      <c r="E626" s="94"/>
      <c r="F626" s="95"/>
      <c r="G626" s="104"/>
      <c r="H626" s="99"/>
      <c r="I626" s="100"/>
      <c r="J626" s="101"/>
    </row>
    <row r="627" spans="1:10" ht="15.75" customHeight="1">
      <c r="A627" s="91"/>
      <c r="B627" s="92"/>
      <c r="C627" s="102"/>
      <c r="D627" s="68"/>
      <c r="E627" s="94"/>
      <c r="F627" s="95"/>
      <c r="G627" s="104"/>
      <c r="H627" s="99"/>
      <c r="I627" s="100"/>
      <c r="J627" s="101"/>
    </row>
    <row r="628" spans="1:10" ht="15.75" customHeight="1">
      <c r="A628" s="91"/>
      <c r="B628" s="92"/>
      <c r="C628" s="102"/>
      <c r="D628" s="68"/>
      <c r="E628" s="94"/>
      <c r="F628" s="95"/>
      <c r="G628" s="104"/>
      <c r="H628" s="99"/>
      <c r="I628" s="100"/>
      <c r="J628" s="101"/>
    </row>
    <row r="629" spans="1:10" ht="15.75" customHeight="1">
      <c r="A629" s="91"/>
      <c r="B629" s="92"/>
      <c r="C629" s="102"/>
      <c r="D629" s="68"/>
      <c r="E629" s="94"/>
      <c r="F629" s="95"/>
      <c r="G629" s="104"/>
      <c r="H629" s="99"/>
      <c r="I629" s="100"/>
      <c r="J629" s="101"/>
    </row>
    <row r="630" spans="1:10" ht="15.75" customHeight="1">
      <c r="A630" s="91"/>
      <c r="B630" s="92"/>
      <c r="C630" s="102"/>
      <c r="D630" s="68"/>
      <c r="E630" s="94"/>
      <c r="F630" s="95"/>
      <c r="G630" s="104"/>
      <c r="H630" s="99"/>
      <c r="I630" s="100"/>
      <c r="J630" s="101"/>
    </row>
    <row r="631" spans="1:10" ht="15.75" customHeight="1">
      <c r="A631" s="91"/>
      <c r="B631" s="92"/>
      <c r="C631" s="102"/>
      <c r="D631" s="68"/>
      <c r="E631" s="94"/>
      <c r="F631" s="95"/>
      <c r="G631" s="104"/>
      <c r="H631" s="99"/>
      <c r="I631" s="100"/>
      <c r="J631" s="101"/>
    </row>
    <row r="632" spans="1:10" ht="15.75" customHeight="1">
      <c r="A632" s="91"/>
      <c r="B632" s="92"/>
      <c r="C632" s="102"/>
      <c r="D632" s="68"/>
      <c r="E632" s="94"/>
      <c r="F632" s="95"/>
      <c r="G632" s="104"/>
      <c r="H632" s="99"/>
      <c r="I632" s="100"/>
      <c r="J632" s="101"/>
    </row>
    <row r="633" spans="1:10" ht="15.75" customHeight="1">
      <c r="A633" s="91"/>
      <c r="B633" s="92"/>
      <c r="C633" s="102"/>
      <c r="D633" s="68"/>
      <c r="E633" s="94"/>
      <c r="F633" s="95"/>
      <c r="G633" s="104"/>
      <c r="H633" s="99"/>
      <c r="I633" s="100"/>
      <c r="J633" s="101"/>
    </row>
    <row r="634" spans="1:10" ht="15.75" customHeight="1">
      <c r="A634" s="91"/>
      <c r="B634" s="92"/>
      <c r="C634" s="102"/>
      <c r="D634" s="68"/>
      <c r="E634" s="94"/>
      <c r="F634" s="95"/>
      <c r="G634" s="104"/>
      <c r="H634" s="99"/>
      <c r="I634" s="100"/>
      <c r="J634" s="101"/>
    </row>
    <row r="635" spans="1:10" ht="15.75" customHeight="1">
      <c r="A635" s="91"/>
      <c r="B635" s="92"/>
      <c r="C635" s="102"/>
      <c r="D635" s="68"/>
      <c r="E635" s="94"/>
      <c r="F635" s="95"/>
      <c r="G635" s="104"/>
      <c r="H635" s="99"/>
      <c r="I635" s="100"/>
      <c r="J635" s="101"/>
    </row>
    <row r="636" spans="1:10" ht="15.75" customHeight="1">
      <c r="A636" s="91"/>
      <c r="B636" s="92"/>
      <c r="C636" s="102"/>
      <c r="D636" s="68"/>
      <c r="E636" s="94"/>
      <c r="F636" s="95"/>
      <c r="G636" s="104"/>
      <c r="H636" s="99"/>
      <c r="I636" s="100"/>
      <c r="J636" s="101"/>
    </row>
    <row r="637" spans="1:10" ht="15.75" customHeight="1">
      <c r="A637" s="91"/>
      <c r="B637" s="92"/>
      <c r="C637" s="102"/>
      <c r="D637" s="68"/>
      <c r="E637" s="94"/>
      <c r="F637" s="95"/>
      <c r="G637" s="104"/>
      <c r="H637" s="99"/>
      <c r="I637" s="100"/>
      <c r="J637" s="101"/>
    </row>
    <row r="638" spans="1:10" ht="15.75" customHeight="1">
      <c r="A638" s="91"/>
      <c r="B638" s="92"/>
      <c r="C638" s="102"/>
      <c r="D638" s="68"/>
      <c r="E638" s="94"/>
      <c r="F638" s="95"/>
      <c r="G638" s="104"/>
      <c r="H638" s="99"/>
      <c r="I638" s="100"/>
      <c r="J638" s="101"/>
    </row>
    <row r="639" spans="1:10" ht="15.75" customHeight="1">
      <c r="A639" s="91"/>
      <c r="B639" s="92"/>
      <c r="C639" s="102"/>
      <c r="D639" s="68"/>
      <c r="E639" s="94"/>
      <c r="F639" s="95"/>
      <c r="G639" s="104"/>
      <c r="H639" s="99"/>
      <c r="I639" s="100"/>
      <c r="J639" s="101"/>
    </row>
    <row r="640" spans="1:10" ht="15.75" customHeight="1">
      <c r="A640" s="91"/>
      <c r="B640" s="92"/>
      <c r="C640" s="102"/>
      <c r="D640" s="68"/>
      <c r="E640" s="94"/>
      <c r="F640" s="95"/>
      <c r="G640" s="104"/>
      <c r="H640" s="99"/>
      <c r="I640" s="100"/>
      <c r="J640" s="101"/>
    </row>
    <row r="641" spans="1:10" ht="15.75" customHeight="1">
      <c r="A641" s="91"/>
      <c r="B641" s="92"/>
      <c r="C641" s="102"/>
      <c r="D641" s="68"/>
      <c r="E641" s="94"/>
      <c r="F641" s="95"/>
      <c r="G641" s="104"/>
      <c r="H641" s="99"/>
      <c r="I641" s="100"/>
      <c r="J641" s="101"/>
    </row>
    <row r="642" spans="1:10" ht="15.75" customHeight="1">
      <c r="A642" s="91"/>
      <c r="B642" s="92"/>
      <c r="C642" s="102"/>
      <c r="D642" s="68"/>
      <c r="E642" s="94"/>
      <c r="F642" s="95"/>
      <c r="G642" s="104"/>
      <c r="H642" s="99"/>
      <c r="I642" s="100"/>
      <c r="J642" s="101"/>
    </row>
    <row r="643" spans="1:10" ht="15.75" customHeight="1">
      <c r="A643" s="91"/>
      <c r="B643" s="92"/>
      <c r="C643" s="102"/>
      <c r="D643" s="68"/>
      <c r="E643" s="94"/>
      <c r="F643" s="95"/>
      <c r="G643" s="104"/>
      <c r="H643" s="99"/>
      <c r="I643" s="100"/>
      <c r="J643" s="101"/>
    </row>
    <row r="644" spans="1:10" ht="15.75" customHeight="1">
      <c r="A644" s="91"/>
      <c r="B644" s="92"/>
      <c r="C644" s="102"/>
      <c r="D644" s="68"/>
      <c r="E644" s="94"/>
      <c r="F644" s="95"/>
      <c r="G644" s="104"/>
      <c r="H644" s="99"/>
      <c r="I644" s="100"/>
      <c r="J644" s="101"/>
    </row>
    <row r="645" spans="1:10" ht="15.75" customHeight="1">
      <c r="A645" s="91"/>
      <c r="B645" s="92"/>
      <c r="C645" s="102"/>
      <c r="D645" s="68"/>
      <c r="E645" s="94"/>
      <c r="F645" s="95"/>
      <c r="G645" s="104"/>
      <c r="H645" s="99"/>
      <c r="I645" s="100"/>
      <c r="J645" s="101"/>
    </row>
    <row r="646" spans="1:10" ht="15.75" customHeight="1">
      <c r="A646" s="91"/>
      <c r="B646" s="92"/>
      <c r="C646" s="102"/>
      <c r="D646" s="68"/>
      <c r="E646" s="94"/>
      <c r="F646" s="95"/>
      <c r="G646" s="104"/>
      <c r="H646" s="99"/>
      <c r="I646" s="100"/>
      <c r="J646" s="101"/>
    </row>
    <row r="647" spans="1:10" ht="15.75" customHeight="1">
      <c r="A647" s="91"/>
      <c r="B647" s="92"/>
      <c r="C647" s="102"/>
      <c r="D647" s="68"/>
      <c r="E647" s="94"/>
      <c r="F647" s="95"/>
      <c r="G647" s="104"/>
      <c r="H647" s="99"/>
      <c r="I647" s="100"/>
      <c r="J647" s="101"/>
    </row>
    <row r="648" spans="1:10" ht="15.75" customHeight="1">
      <c r="A648" s="91"/>
      <c r="B648" s="92"/>
      <c r="C648" s="102"/>
      <c r="D648" s="68"/>
      <c r="E648" s="94"/>
      <c r="F648" s="95"/>
      <c r="G648" s="104"/>
      <c r="H648" s="99"/>
      <c r="I648" s="100"/>
      <c r="J648" s="101"/>
    </row>
    <row r="649" spans="1:10" ht="15.75" customHeight="1">
      <c r="A649" s="91"/>
      <c r="B649" s="92"/>
      <c r="C649" s="102"/>
      <c r="D649" s="68"/>
      <c r="E649" s="94"/>
      <c r="F649" s="95"/>
      <c r="G649" s="104"/>
      <c r="H649" s="99"/>
      <c r="I649" s="100"/>
      <c r="J649" s="101"/>
    </row>
    <row r="650" spans="1:10" ht="15.75" customHeight="1">
      <c r="A650" s="91"/>
      <c r="B650" s="92"/>
      <c r="C650" s="102"/>
      <c r="D650" s="68"/>
      <c r="E650" s="94"/>
      <c r="F650" s="95"/>
      <c r="G650" s="104"/>
      <c r="H650" s="99"/>
      <c r="I650" s="100"/>
      <c r="J650" s="101"/>
    </row>
    <row r="651" spans="1:10" ht="15.75" customHeight="1">
      <c r="A651" s="91"/>
      <c r="B651" s="92"/>
      <c r="C651" s="102"/>
      <c r="D651" s="68"/>
      <c r="E651" s="94"/>
      <c r="F651" s="95"/>
      <c r="G651" s="104"/>
      <c r="H651" s="99"/>
      <c r="I651" s="100"/>
      <c r="J651" s="101"/>
    </row>
    <row r="652" spans="1:10" ht="15.75" customHeight="1">
      <c r="A652" s="91"/>
      <c r="B652" s="92"/>
      <c r="C652" s="102"/>
      <c r="D652" s="68"/>
      <c r="E652" s="94"/>
      <c r="F652" s="95"/>
      <c r="G652" s="104"/>
      <c r="H652" s="99"/>
      <c r="I652" s="100"/>
      <c r="J652" s="101"/>
    </row>
    <row r="653" spans="1:10" ht="15.75" customHeight="1">
      <c r="A653" s="91"/>
      <c r="B653" s="92"/>
      <c r="C653" s="102"/>
      <c r="D653" s="68"/>
      <c r="E653" s="94"/>
      <c r="F653" s="95"/>
      <c r="G653" s="104"/>
      <c r="H653" s="99"/>
      <c r="I653" s="100"/>
      <c r="J653" s="101"/>
    </row>
    <row r="654" spans="1:10" ht="15.75" customHeight="1">
      <c r="A654" s="91"/>
      <c r="B654" s="92"/>
      <c r="C654" s="102"/>
      <c r="D654" s="68"/>
      <c r="E654" s="94"/>
      <c r="F654" s="95"/>
      <c r="G654" s="104"/>
      <c r="H654" s="99"/>
      <c r="I654" s="100"/>
      <c r="J654" s="101"/>
    </row>
    <row r="655" spans="1:10" ht="15.75" customHeight="1">
      <c r="A655" s="91"/>
      <c r="B655" s="92"/>
      <c r="C655" s="102"/>
      <c r="D655" s="68"/>
      <c r="E655" s="94"/>
      <c r="F655" s="95"/>
      <c r="G655" s="104"/>
      <c r="H655" s="99"/>
      <c r="I655" s="100"/>
      <c r="J655" s="101"/>
    </row>
    <row r="656" spans="1:10" ht="15.75" customHeight="1">
      <c r="A656" s="91"/>
      <c r="B656" s="92"/>
      <c r="C656" s="102"/>
      <c r="D656" s="68"/>
      <c r="E656" s="94"/>
      <c r="F656" s="95"/>
      <c r="G656" s="104"/>
      <c r="H656" s="99"/>
      <c r="I656" s="100"/>
      <c r="J656" s="101"/>
    </row>
    <row r="657" spans="1:10" ht="15.75" customHeight="1">
      <c r="A657" s="91"/>
      <c r="B657" s="92"/>
      <c r="C657" s="102"/>
      <c r="D657" s="68"/>
      <c r="E657" s="94"/>
      <c r="F657" s="95"/>
      <c r="G657" s="104"/>
      <c r="H657" s="99"/>
      <c r="I657" s="100"/>
      <c r="J657" s="101"/>
    </row>
    <row r="658" spans="1:10" ht="15.75" customHeight="1">
      <c r="A658" s="91"/>
      <c r="B658" s="92"/>
      <c r="C658" s="102"/>
      <c r="D658" s="68"/>
      <c r="E658" s="94"/>
      <c r="F658" s="95"/>
      <c r="G658" s="104"/>
      <c r="H658" s="99"/>
      <c r="I658" s="100"/>
      <c r="J658" s="101"/>
    </row>
    <row r="659" spans="1:10" ht="15.75" customHeight="1">
      <c r="A659" s="91"/>
      <c r="B659" s="92"/>
      <c r="C659" s="102"/>
      <c r="D659" s="68"/>
      <c r="E659" s="94"/>
      <c r="F659" s="95"/>
      <c r="G659" s="104"/>
      <c r="H659" s="99"/>
      <c r="I659" s="100"/>
      <c r="J659" s="101"/>
    </row>
    <row r="660" spans="1:10" ht="15.75" customHeight="1">
      <c r="A660" s="91"/>
      <c r="B660" s="92"/>
      <c r="C660" s="102"/>
      <c r="D660" s="68"/>
      <c r="E660" s="94"/>
      <c r="F660" s="95"/>
      <c r="G660" s="104"/>
      <c r="H660" s="99"/>
      <c r="I660" s="100"/>
      <c r="J660" s="101"/>
    </row>
    <row r="661" spans="1:10" ht="15.75" customHeight="1">
      <c r="A661" s="91"/>
      <c r="B661" s="92"/>
      <c r="C661" s="102"/>
      <c r="D661" s="68"/>
      <c r="E661" s="94"/>
      <c r="F661" s="95"/>
      <c r="G661" s="104"/>
      <c r="H661" s="99"/>
      <c r="I661" s="100"/>
      <c r="J661" s="101"/>
    </row>
    <row r="662" spans="1:10" ht="15.75" customHeight="1">
      <c r="A662" s="91"/>
      <c r="B662" s="92"/>
      <c r="C662" s="102"/>
      <c r="D662" s="68"/>
      <c r="E662" s="94"/>
      <c r="F662" s="95"/>
      <c r="G662" s="104"/>
      <c r="H662" s="99"/>
      <c r="I662" s="100"/>
      <c r="J662" s="101"/>
    </row>
    <row r="663" spans="1:10" ht="15.75" customHeight="1">
      <c r="A663" s="91"/>
      <c r="B663" s="92"/>
      <c r="C663" s="102"/>
      <c r="D663" s="68"/>
      <c r="E663" s="94"/>
      <c r="F663" s="95"/>
      <c r="G663" s="104"/>
      <c r="H663" s="99"/>
      <c r="I663" s="100"/>
      <c r="J663" s="101"/>
    </row>
    <row r="664" spans="1:10" ht="15.75" customHeight="1">
      <c r="A664" s="91"/>
      <c r="B664" s="92"/>
      <c r="C664" s="102"/>
      <c r="D664" s="68"/>
      <c r="E664" s="94"/>
      <c r="F664" s="95"/>
      <c r="G664" s="104"/>
      <c r="H664" s="99"/>
      <c r="I664" s="100"/>
      <c r="J664" s="101"/>
    </row>
    <row r="665" spans="1:10" ht="15.75" customHeight="1">
      <c r="A665" s="91"/>
      <c r="B665" s="92"/>
      <c r="C665" s="102"/>
      <c r="D665" s="68"/>
      <c r="E665" s="94"/>
      <c r="F665" s="95"/>
      <c r="G665" s="104"/>
      <c r="H665" s="99"/>
      <c r="I665" s="100"/>
      <c r="J665" s="101"/>
    </row>
    <row r="666" spans="1:10" ht="15.75" customHeight="1">
      <c r="A666" s="91"/>
      <c r="B666" s="92"/>
      <c r="C666" s="102"/>
      <c r="D666" s="68"/>
      <c r="E666" s="94"/>
      <c r="F666" s="95"/>
      <c r="G666" s="104"/>
      <c r="H666" s="99"/>
      <c r="I666" s="100"/>
      <c r="J666" s="101"/>
    </row>
    <row r="667" spans="1:10" ht="15.75" customHeight="1">
      <c r="A667" s="91"/>
      <c r="B667" s="92"/>
      <c r="C667" s="102"/>
      <c r="D667" s="68"/>
      <c r="E667" s="94"/>
      <c r="F667" s="95"/>
      <c r="G667" s="104"/>
      <c r="H667" s="99"/>
      <c r="I667" s="100"/>
      <c r="J667" s="101"/>
    </row>
    <row r="668" spans="1:10" ht="15.75" customHeight="1">
      <c r="A668" s="91"/>
      <c r="B668" s="92"/>
      <c r="C668" s="102"/>
      <c r="D668" s="68"/>
      <c r="E668" s="94"/>
      <c r="F668" s="95"/>
      <c r="G668" s="104"/>
      <c r="H668" s="99"/>
      <c r="I668" s="100"/>
      <c r="J668" s="101"/>
    </row>
    <row r="669" spans="1:10" ht="15.75" customHeight="1">
      <c r="A669" s="91"/>
      <c r="B669" s="92"/>
      <c r="C669" s="102"/>
      <c r="D669" s="68"/>
      <c r="E669" s="94"/>
      <c r="F669" s="95"/>
      <c r="G669" s="104"/>
      <c r="H669" s="99"/>
      <c r="I669" s="100"/>
      <c r="J669" s="101"/>
    </row>
    <row r="670" spans="1:10" ht="15.75" customHeight="1">
      <c r="A670" s="91"/>
      <c r="B670" s="92"/>
      <c r="C670" s="102"/>
      <c r="D670" s="68"/>
      <c r="E670" s="94"/>
      <c r="F670" s="95"/>
      <c r="G670" s="104"/>
      <c r="H670" s="99"/>
      <c r="I670" s="100"/>
      <c r="J670" s="101"/>
    </row>
    <row r="671" spans="1:10" ht="15.75" customHeight="1">
      <c r="A671" s="91"/>
      <c r="B671" s="92"/>
      <c r="C671" s="102"/>
      <c r="D671" s="68"/>
      <c r="E671" s="94"/>
      <c r="F671" s="95"/>
      <c r="G671" s="104"/>
      <c r="H671" s="99"/>
      <c r="I671" s="100"/>
      <c r="J671" s="101"/>
    </row>
    <row r="672" spans="1:10" ht="15.75" customHeight="1">
      <c r="A672" s="91"/>
      <c r="B672" s="92"/>
      <c r="C672" s="102"/>
      <c r="D672" s="68"/>
      <c r="E672" s="94"/>
      <c r="F672" s="95"/>
      <c r="G672" s="104"/>
      <c r="H672" s="99"/>
      <c r="I672" s="100"/>
      <c r="J672" s="101"/>
    </row>
    <row r="673" spans="1:10" ht="15.75" customHeight="1">
      <c r="A673" s="91"/>
      <c r="B673" s="92"/>
      <c r="C673" s="102"/>
      <c r="D673" s="68"/>
      <c r="E673" s="94"/>
      <c r="F673" s="95"/>
      <c r="G673" s="104"/>
      <c r="H673" s="99"/>
      <c r="I673" s="100"/>
      <c r="J673" s="101"/>
    </row>
    <row r="674" spans="1:10" ht="15.75" customHeight="1">
      <c r="A674" s="91"/>
      <c r="B674" s="92"/>
      <c r="C674" s="102"/>
      <c r="D674" s="68"/>
      <c r="E674" s="94"/>
      <c r="F674" s="95"/>
      <c r="G674" s="104"/>
      <c r="H674" s="99"/>
      <c r="I674" s="100"/>
      <c r="J674" s="101"/>
    </row>
    <row r="675" spans="1:10" ht="15.75" customHeight="1">
      <c r="A675" s="91"/>
      <c r="B675" s="92"/>
      <c r="C675" s="102"/>
      <c r="D675" s="68"/>
      <c r="E675" s="94"/>
      <c r="F675" s="95"/>
      <c r="G675" s="104"/>
      <c r="H675" s="99"/>
      <c r="I675" s="100"/>
      <c r="J675" s="101"/>
    </row>
    <row r="676" spans="1:10" ht="15.75" customHeight="1">
      <c r="A676" s="91"/>
      <c r="B676" s="92"/>
      <c r="C676" s="102"/>
      <c r="D676" s="68"/>
      <c r="E676" s="94"/>
      <c r="F676" s="95"/>
      <c r="G676" s="104"/>
      <c r="H676" s="99"/>
      <c r="I676" s="100"/>
      <c r="J676" s="101"/>
    </row>
    <row r="677" spans="1:10" ht="15.75" customHeight="1">
      <c r="A677" s="91"/>
      <c r="B677" s="92"/>
      <c r="C677" s="102"/>
      <c r="D677" s="68"/>
      <c r="E677" s="94"/>
      <c r="F677" s="95"/>
      <c r="G677" s="104"/>
      <c r="H677" s="99"/>
      <c r="I677" s="100"/>
      <c r="J677" s="101"/>
    </row>
    <row r="678" spans="1:10" ht="15.75" customHeight="1">
      <c r="A678" s="91"/>
      <c r="B678" s="92"/>
      <c r="C678" s="102"/>
      <c r="D678" s="68"/>
      <c r="E678" s="94"/>
      <c r="F678" s="95"/>
      <c r="G678" s="104"/>
      <c r="H678" s="99"/>
      <c r="I678" s="100"/>
      <c r="J678" s="101"/>
    </row>
    <row r="679" spans="1:10" ht="15.75" customHeight="1">
      <c r="A679" s="91"/>
      <c r="B679" s="92"/>
      <c r="C679" s="102"/>
      <c r="D679" s="68"/>
      <c r="E679" s="94"/>
      <c r="F679" s="95"/>
      <c r="G679" s="104"/>
      <c r="H679" s="99"/>
      <c r="I679" s="100"/>
      <c r="J679" s="101"/>
    </row>
    <row r="680" spans="1:10" ht="15.75" customHeight="1">
      <c r="A680" s="91"/>
      <c r="B680" s="92"/>
      <c r="C680" s="102"/>
      <c r="D680" s="68"/>
      <c r="E680" s="94"/>
      <c r="F680" s="95"/>
      <c r="G680" s="104"/>
      <c r="H680" s="99"/>
      <c r="I680" s="100"/>
      <c r="J680" s="101"/>
    </row>
    <row r="681" spans="1:10" ht="15.75" customHeight="1">
      <c r="A681" s="91"/>
      <c r="B681" s="92"/>
      <c r="C681" s="102"/>
      <c r="D681" s="68"/>
      <c r="E681" s="94"/>
      <c r="F681" s="95"/>
      <c r="G681" s="104"/>
      <c r="H681" s="99"/>
      <c r="I681" s="100"/>
      <c r="J681" s="101"/>
    </row>
    <row r="682" spans="1:10" ht="15.75" customHeight="1">
      <c r="A682" s="91"/>
      <c r="B682" s="92"/>
      <c r="C682" s="102"/>
      <c r="D682" s="68"/>
      <c r="E682" s="94"/>
      <c r="F682" s="95"/>
      <c r="G682" s="104"/>
      <c r="H682" s="99"/>
      <c r="I682" s="100"/>
      <c r="J682" s="101"/>
    </row>
    <row r="683" spans="1:10" ht="15.75" customHeight="1">
      <c r="A683" s="91"/>
      <c r="B683" s="92"/>
      <c r="C683" s="102"/>
      <c r="D683" s="68"/>
      <c r="E683" s="94"/>
      <c r="F683" s="95"/>
      <c r="G683" s="104"/>
      <c r="H683" s="99"/>
      <c r="I683" s="100"/>
      <c r="J683" s="101"/>
    </row>
    <row r="684" spans="1:10" ht="15.75" customHeight="1">
      <c r="A684" s="91"/>
      <c r="B684" s="92"/>
      <c r="C684" s="102"/>
      <c r="D684" s="68"/>
      <c r="E684" s="94"/>
      <c r="F684" s="95"/>
      <c r="G684" s="104"/>
      <c r="H684" s="99"/>
      <c r="I684" s="100"/>
      <c r="J684" s="101"/>
    </row>
    <row r="685" spans="1:10" ht="15.75" customHeight="1">
      <c r="A685" s="91"/>
      <c r="B685" s="92"/>
      <c r="C685" s="102"/>
      <c r="D685" s="68"/>
      <c r="E685" s="94"/>
      <c r="F685" s="95"/>
      <c r="G685" s="104"/>
      <c r="H685" s="99"/>
      <c r="I685" s="100"/>
      <c r="J685" s="101"/>
    </row>
    <row r="686" spans="1:10" ht="15.75" customHeight="1">
      <c r="A686" s="91"/>
      <c r="B686" s="92"/>
      <c r="C686" s="102"/>
      <c r="D686" s="68"/>
      <c r="E686" s="94"/>
      <c r="F686" s="95"/>
      <c r="G686" s="104"/>
      <c r="H686" s="99"/>
      <c r="I686" s="100"/>
      <c r="J686" s="101"/>
    </row>
    <row r="687" spans="1:10" ht="15.75" customHeight="1">
      <c r="A687" s="91"/>
      <c r="B687" s="92"/>
      <c r="C687" s="102"/>
      <c r="D687" s="68"/>
      <c r="E687" s="94"/>
      <c r="F687" s="95"/>
      <c r="G687" s="104"/>
      <c r="H687" s="99"/>
      <c r="I687" s="100"/>
      <c r="J687" s="101"/>
    </row>
    <row r="688" spans="1:10" ht="15.75" customHeight="1">
      <c r="A688" s="91"/>
      <c r="B688" s="92"/>
      <c r="C688" s="102"/>
      <c r="D688" s="68"/>
      <c r="E688" s="94"/>
      <c r="F688" s="95"/>
      <c r="G688" s="104"/>
      <c r="H688" s="99"/>
      <c r="I688" s="100"/>
      <c r="J688" s="101"/>
    </row>
    <row r="689" spans="1:10" ht="15.75" customHeight="1">
      <c r="A689" s="91"/>
      <c r="B689" s="92"/>
      <c r="C689" s="102"/>
      <c r="D689" s="68"/>
      <c r="E689" s="94"/>
      <c r="F689" s="95"/>
      <c r="G689" s="104"/>
      <c r="H689" s="99"/>
      <c r="I689" s="100"/>
      <c r="J689" s="101"/>
    </row>
    <row r="690" spans="1:10" ht="15.75" customHeight="1">
      <c r="A690" s="91"/>
      <c r="B690" s="92"/>
      <c r="C690" s="102"/>
      <c r="D690" s="68"/>
      <c r="E690" s="94"/>
      <c r="F690" s="95"/>
      <c r="G690" s="104"/>
      <c r="H690" s="99"/>
      <c r="I690" s="100"/>
      <c r="J690" s="101"/>
    </row>
    <row r="691" spans="1:10" ht="15.75" customHeight="1">
      <c r="A691" s="91"/>
      <c r="B691" s="92"/>
      <c r="C691" s="102"/>
      <c r="D691" s="68"/>
      <c r="E691" s="94"/>
      <c r="F691" s="95"/>
      <c r="G691" s="104"/>
      <c r="H691" s="99"/>
      <c r="I691" s="100"/>
      <c r="J691" s="101"/>
    </row>
    <row r="692" spans="1:10" ht="15.75" customHeight="1">
      <c r="A692" s="91"/>
      <c r="B692" s="92"/>
      <c r="C692" s="102"/>
      <c r="D692" s="68"/>
      <c r="E692" s="94"/>
      <c r="F692" s="95"/>
      <c r="G692" s="104"/>
      <c r="H692" s="99"/>
      <c r="I692" s="100"/>
      <c r="J692" s="101"/>
    </row>
    <row r="693" spans="1:10" ht="15.75" customHeight="1">
      <c r="A693" s="91"/>
      <c r="B693" s="92"/>
      <c r="C693" s="102"/>
      <c r="D693" s="68"/>
      <c r="E693" s="94"/>
      <c r="F693" s="95"/>
      <c r="G693" s="104"/>
      <c r="H693" s="99"/>
      <c r="I693" s="100"/>
      <c r="J693" s="101"/>
    </row>
    <row r="694" spans="1:10" ht="15.75" customHeight="1">
      <c r="A694" s="91"/>
      <c r="B694" s="92"/>
      <c r="C694" s="102"/>
      <c r="D694" s="68"/>
      <c r="E694" s="94"/>
      <c r="F694" s="95"/>
      <c r="G694" s="104"/>
      <c r="H694" s="99"/>
      <c r="I694" s="100"/>
      <c r="J694" s="101"/>
    </row>
    <row r="695" spans="1:10" ht="15.75" customHeight="1">
      <c r="A695" s="91"/>
      <c r="B695" s="92"/>
      <c r="C695" s="102"/>
      <c r="D695" s="68"/>
      <c r="E695" s="94"/>
      <c r="F695" s="95"/>
      <c r="G695" s="104"/>
      <c r="H695" s="99"/>
      <c r="I695" s="100"/>
      <c r="J695" s="101"/>
    </row>
    <row r="696" spans="1:10" ht="15.75" customHeight="1">
      <c r="A696" s="91"/>
      <c r="B696" s="92"/>
      <c r="C696" s="102"/>
      <c r="D696" s="68"/>
      <c r="E696" s="94"/>
      <c r="F696" s="95"/>
      <c r="G696" s="104"/>
      <c r="H696" s="99"/>
      <c r="I696" s="100"/>
      <c r="J696" s="101"/>
    </row>
    <row r="697" spans="1:10" ht="15.75" customHeight="1">
      <c r="A697" s="91"/>
      <c r="B697" s="92"/>
      <c r="C697" s="102"/>
      <c r="D697" s="68"/>
      <c r="E697" s="94"/>
      <c r="F697" s="95"/>
      <c r="G697" s="104"/>
      <c r="H697" s="99"/>
      <c r="I697" s="100"/>
      <c r="J697" s="101"/>
    </row>
    <row r="698" spans="1:10" ht="15.75" customHeight="1">
      <c r="A698" s="91"/>
      <c r="B698" s="92"/>
      <c r="C698" s="102"/>
      <c r="D698" s="68"/>
      <c r="E698" s="94"/>
      <c r="F698" s="95"/>
      <c r="G698" s="104"/>
      <c r="H698" s="99"/>
      <c r="I698" s="100"/>
      <c r="J698" s="101"/>
    </row>
    <row r="699" spans="1:10" ht="15.75" customHeight="1">
      <c r="A699" s="91"/>
      <c r="B699" s="92"/>
      <c r="C699" s="102"/>
      <c r="D699" s="68"/>
      <c r="E699" s="94"/>
      <c r="F699" s="95"/>
      <c r="G699" s="104"/>
      <c r="H699" s="99"/>
      <c r="I699" s="100"/>
      <c r="J699" s="101"/>
    </row>
    <row r="700" spans="1:10" ht="15.75" customHeight="1">
      <c r="A700" s="91"/>
      <c r="B700" s="92"/>
      <c r="C700" s="102"/>
      <c r="D700" s="68"/>
      <c r="E700" s="94"/>
      <c r="F700" s="95"/>
      <c r="G700" s="104"/>
      <c r="H700" s="99"/>
      <c r="I700" s="100"/>
      <c r="J700" s="101"/>
    </row>
    <row r="701" spans="1:10" ht="15.75" customHeight="1">
      <c r="A701" s="91"/>
      <c r="B701" s="92"/>
      <c r="C701" s="102"/>
      <c r="D701" s="68"/>
      <c r="E701" s="94"/>
      <c r="F701" s="95"/>
      <c r="G701" s="104"/>
      <c r="H701" s="99"/>
      <c r="I701" s="100"/>
      <c r="J701" s="101"/>
    </row>
    <row r="702" spans="1:10" ht="15.75" customHeight="1">
      <c r="A702" s="91"/>
      <c r="B702" s="92"/>
      <c r="C702" s="102"/>
      <c r="D702" s="68"/>
      <c r="E702" s="94"/>
      <c r="F702" s="95"/>
      <c r="G702" s="104"/>
      <c r="H702" s="99"/>
      <c r="I702" s="100"/>
      <c r="J702" s="101"/>
    </row>
    <row r="703" spans="1:10" ht="15.75" customHeight="1">
      <c r="A703" s="91"/>
      <c r="B703" s="92"/>
      <c r="C703" s="102"/>
      <c r="D703" s="68"/>
      <c r="E703" s="94"/>
      <c r="F703" s="95"/>
      <c r="G703" s="104"/>
      <c r="H703" s="99"/>
      <c r="I703" s="100"/>
      <c r="J703" s="101"/>
    </row>
    <row r="704" spans="1:10" ht="15.75" customHeight="1">
      <c r="A704" s="91"/>
      <c r="B704" s="92"/>
      <c r="C704" s="102"/>
      <c r="D704" s="68"/>
      <c r="E704" s="94"/>
      <c r="F704" s="95"/>
      <c r="G704" s="104"/>
      <c r="H704" s="99"/>
      <c r="I704" s="100"/>
      <c r="J704" s="101"/>
    </row>
    <row r="705" spans="1:10" ht="15.75" customHeight="1">
      <c r="A705" s="91"/>
      <c r="B705" s="92"/>
      <c r="C705" s="102"/>
      <c r="D705" s="68"/>
      <c r="E705" s="94"/>
      <c r="F705" s="95"/>
      <c r="G705" s="104"/>
      <c r="H705" s="99"/>
      <c r="I705" s="100"/>
      <c r="J705" s="101"/>
    </row>
    <row r="706" spans="1:10" ht="15.75" customHeight="1">
      <c r="A706" s="91"/>
      <c r="B706" s="92"/>
      <c r="C706" s="102"/>
      <c r="D706" s="68"/>
      <c r="E706" s="94"/>
      <c r="F706" s="95"/>
      <c r="G706" s="104"/>
      <c r="H706" s="99"/>
      <c r="I706" s="100"/>
      <c r="J706" s="101"/>
    </row>
    <row r="707" spans="1:10" ht="15.75" customHeight="1">
      <c r="A707" s="91"/>
      <c r="B707" s="92"/>
      <c r="C707" s="102"/>
      <c r="D707" s="68"/>
      <c r="E707" s="94"/>
      <c r="F707" s="95"/>
      <c r="G707" s="104"/>
      <c r="H707" s="99"/>
      <c r="I707" s="100"/>
      <c r="J707" s="101"/>
    </row>
    <row r="708" spans="1:10" ht="15.75" customHeight="1">
      <c r="A708" s="91"/>
      <c r="B708" s="92"/>
      <c r="C708" s="102"/>
      <c r="D708" s="68"/>
      <c r="E708" s="94"/>
      <c r="F708" s="95"/>
      <c r="G708" s="104"/>
      <c r="H708" s="99"/>
      <c r="I708" s="100"/>
      <c r="J708" s="101"/>
    </row>
    <row r="709" spans="1:10" ht="15.75" customHeight="1">
      <c r="A709" s="91"/>
      <c r="B709" s="92"/>
      <c r="C709" s="102"/>
      <c r="D709" s="68"/>
      <c r="E709" s="94"/>
      <c r="F709" s="95"/>
      <c r="G709" s="104"/>
      <c r="H709" s="99"/>
      <c r="I709" s="100"/>
      <c r="J709" s="101"/>
    </row>
    <row r="710" spans="1:10" ht="15.75" customHeight="1">
      <c r="A710" s="91"/>
      <c r="B710" s="92"/>
      <c r="C710" s="102"/>
      <c r="D710" s="68"/>
      <c r="E710" s="94"/>
      <c r="F710" s="95"/>
      <c r="G710" s="104"/>
      <c r="H710" s="99"/>
      <c r="I710" s="100"/>
      <c r="J710" s="101"/>
    </row>
    <row r="711" spans="1:10" ht="15.75" customHeight="1">
      <c r="A711" s="91"/>
      <c r="B711" s="92"/>
      <c r="C711" s="102"/>
      <c r="D711" s="68"/>
      <c r="E711" s="94"/>
      <c r="F711" s="95"/>
      <c r="G711" s="104"/>
      <c r="H711" s="99"/>
      <c r="I711" s="100"/>
      <c r="J711" s="101"/>
    </row>
    <row r="712" spans="1:10" ht="15.75" customHeight="1">
      <c r="A712" s="91"/>
      <c r="B712" s="92"/>
      <c r="C712" s="102"/>
      <c r="D712" s="68"/>
      <c r="E712" s="94"/>
      <c r="F712" s="95"/>
      <c r="G712" s="104"/>
      <c r="H712" s="99"/>
      <c r="I712" s="100"/>
      <c r="J712" s="101"/>
    </row>
    <row r="713" spans="1:10" ht="15.75" customHeight="1">
      <c r="A713" s="91"/>
      <c r="B713" s="92"/>
      <c r="C713" s="102"/>
      <c r="D713" s="68"/>
      <c r="E713" s="94"/>
      <c r="F713" s="95"/>
      <c r="G713" s="104"/>
      <c r="H713" s="99"/>
      <c r="I713" s="100"/>
      <c r="J713" s="101"/>
    </row>
    <row r="714" spans="1:10" ht="15.75" customHeight="1">
      <c r="A714" s="91"/>
      <c r="B714" s="92"/>
      <c r="C714" s="102"/>
      <c r="D714" s="68"/>
      <c r="E714" s="94"/>
      <c r="F714" s="95"/>
      <c r="G714" s="104"/>
      <c r="H714" s="99"/>
      <c r="I714" s="100"/>
      <c r="J714" s="101"/>
    </row>
    <row r="715" spans="1:10" ht="15.75" customHeight="1">
      <c r="A715" s="91"/>
      <c r="B715" s="92"/>
      <c r="C715" s="102"/>
      <c r="D715" s="68"/>
      <c r="E715" s="94"/>
      <c r="F715" s="95"/>
      <c r="G715" s="104"/>
      <c r="H715" s="99"/>
      <c r="I715" s="100"/>
      <c r="J715" s="101"/>
    </row>
    <row r="716" spans="1:10" ht="15.75" customHeight="1">
      <c r="A716" s="91"/>
      <c r="B716" s="92"/>
      <c r="C716" s="102"/>
      <c r="D716" s="68"/>
      <c r="E716" s="94"/>
      <c r="F716" s="95"/>
      <c r="G716" s="104"/>
      <c r="H716" s="99"/>
      <c r="I716" s="100"/>
      <c r="J716" s="101"/>
    </row>
    <row r="717" spans="1:10" ht="15.75" customHeight="1">
      <c r="A717" s="91"/>
      <c r="B717" s="92"/>
      <c r="C717" s="102"/>
      <c r="D717" s="68"/>
      <c r="E717" s="94"/>
      <c r="F717" s="95"/>
      <c r="G717" s="104"/>
      <c r="H717" s="99"/>
      <c r="I717" s="100"/>
      <c r="J717" s="101"/>
    </row>
    <row r="718" spans="1:10" ht="15.75" customHeight="1">
      <c r="A718" s="91"/>
      <c r="B718" s="92"/>
      <c r="C718" s="102"/>
      <c r="D718" s="68"/>
      <c r="E718" s="94"/>
      <c r="F718" s="95"/>
      <c r="G718" s="104"/>
      <c r="H718" s="99"/>
      <c r="I718" s="100"/>
      <c r="J718" s="101"/>
    </row>
    <row r="719" spans="1:10" ht="15.75" customHeight="1">
      <c r="A719" s="91"/>
      <c r="B719" s="92"/>
      <c r="C719" s="102"/>
      <c r="D719" s="68"/>
      <c r="E719" s="94"/>
      <c r="F719" s="95"/>
      <c r="G719" s="104"/>
      <c r="H719" s="99"/>
      <c r="I719" s="100"/>
      <c r="J719" s="101"/>
    </row>
    <row r="720" spans="1:10" ht="15.75" customHeight="1">
      <c r="A720" s="91"/>
      <c r="B720" s="92"/>
      <c r="C720" s="102"/>
      <c r="D720" s="68"/>
      <c r="E720" s="94"/>
      <c r="F720" s="95"/>
      <c r="G720" s="104"/>
      <c r="H720" s="99"/>
      <c r="I720" s="100"/>
      <c r="J720" s="101"/>
    </row>
    <row r="721" spans="1:10" ht="15.75" customHeight="1">
      <c r="A721" s="91"/>
      <c r="B721" s="92"/>
      <c r="C721" s="102"/>
      <c r="D721" s="68"/>
      <c r="E721" s="94"/>
      <c r="F721" s="95"/>
      <c r="G721" s="104"/>
      <c r="H721" s="99"/>
      <c r="I721" s="100"/>
      <c r="J721" s="101"/>
    </row>
    <row r="722" spans="1:10" ht="15.75" customHeight="1">
      <c r="A722" s="91"/>
      <c r="B722" s="92"/>
      <c r="C722" s="102"/>
      <c r="D722" s="68"/>
      <c r="E722" s="94"/>
      <c r="F722" s="95"/>
      <c r="G722" s="104"/>
      <c r="H722" s="99"/>
      <c r="I722" s="100"/>
      <c r="J722" s="101"/>
    </row>
    <row r="723" spans="1:10" ht="15.75" customHeight="1">
      <c r="A723" s="91"/>
      <c r="B723" s="92"/>
      <c r="C723" s="102"/>
      <c r="D723" s="68"/>
      <c r="E723" s="94"/>
      <c r="F723" s="95"/>
      <c r="G723" s="104"/>
      <c r="H723" s="99"/>
      <c r="I723" s="100"/>
      <c r="J723" s="101"/>
    </row>
    <row r="724" spans="1:10" ht="15.75" customHeight="1">
      <c r="A724" s="91"/>
      <c r="B724" s="92"/>
      <c r="C724" s="102"/>
      <c r="D724" s="68"/>
      <c r="E724" s="94"/>
      <c r="F724" s="95"/>
      <c r="G724" s="104"/>
      <c r="H724" s="99"/>
      <c r="I724" s="100"/>
      <c r="J724" s="101"/>
    </row>
    <row r="725" spans="1:10" ht="15.75" customHeight="1">
      <c r="A725" s="91"/>
      <c r="B725" s="92"/>
      <c r="C725" s="102"/>
      <c r="D725" s="68"/>
      <c r="E725" s="94"/>
      <c r="F725" s="95"/>
      <c r="G725" s="104"/>
      <c r="H725" s="99"/>
      <c r="I725" s="100"/>
      <c r="J725" s="101"/>
    </row>
    <row r="726" spans="1:10" ht="15.75" customHeight="1">
      <c r="A726" s="91"/>
      <c r="B726" s="92"/>
      <c r="C726" s="102"/>
      <c r="D726" s="68"/>
      <c r="E726" s="94"/>
      <c r="F726" s="95"/>
      <c r="G726" s="104"/>
      <c r="H726" s="99"/>
      <c r="I726" s="100"/>
      <c r="J726" s="101"/>
    </row>
    <row r="727" spans="1:10" ht="15.75" customHeight="1">
      <c r="A727" s="91"/>
      <c r="B727" s="92"/>
      <c r="C727" s="102"/>
      <c r="D727" s="68"/>
      <c r="E727" s="94"/>
      <c r="F727" s="95"/>
      <c r="G727" s="104"/>
      <c r="H727" s="99"/>
      <c r="I727" s="100"/>
      <c r="J727" s="101"/>
    </row>
    <row r="728" spans="1:10" ht="15.75" customHeight="1">
      <c r="A728" s="91"/>
      <c r="B728" s="92"/>
      <c r="C728" s="102"/>
      <c r="D728" s="68"/>
      <c r="E728" s="94"/>
      <c r="F728" s="95"/>
      <c r="G728" s="104"/>
      <c r="H728" s="99"/>
      <c r="I728" s="100"/>
      <c r="J728" s="101"/>
    </row>
    <row r="729" spans="1:10" ht="15.75" customHeight="1">
      <c r="A729" s="91"/>
      <c r="B729" s="92"/>
      <c r="C729" s="102"/>
      <c r="D729" s="68"/>
      <c r="E729" s="94"/>
      <c r="F729" s="95"/>
      <c r="G729" s="104"/>
      <c r="H729" s="99"/>
      <c r="I729" s="100"/>
      <c r="J729" s="101"/>
    </row>
    <row r="730" spans="1:10" ht="15.75" customHeight="1">
      <c r="A730" s="91"/>
      <c r="B730" s="92"/>
      <c r="C730" s="102"/>
      <c r="D730" s="68"/>
      <c r="E730" s="94"/>
      <c r="F730" s="95"/>
      <c r="G730" s="104"/>
      <c r="H730" s="99"/>
      <c r="I730" s="100"/>
      <c r="J730" s="101"/>
    </row>
    <row r="731" spans="1:10" ht="15.75" customHeight="1">
      <c r="A731" s="91"/>
      <c r="B731" s="92"/>
      <c r="C731" s="102"/>
      <c r="D731" s="68"/>
      <c r="E731" s="94"/>
      <c r="F731" s="95"/>
      <c r="G731" s="104"/>
      <c r="H731" s="99"/>
      <c r="I731" s="100"/>
      <c r="J731" s="101"/>
    </row>
    <row r="732" spans="1:10" ht="15.75" customHeight="1">
      <c r="A732" s="91"/>
      <c r="B732" s="92"/>
      <c r="C732" s="102"/>
      <c r="D732" s="68"/>
      <c r="E732" s="94"/>
      <c r="F732" s="95"/>
      <c r="G732" s="104"/>
      <c r="H732" s="99"/>
      <c r="I732" s="100"/>
      <c r="J732" s="101"/>
    </row>
    <row r="733" spans="1:10" ht="15.75" customHeight="1">
      <c r="A733" s="91"/>
      <c r="B733" s="92"/>
      <c r="C733" s="102"/>
      <c r="D733" s="68"/>
      <c r="E733" s="94"/>
      <c r="F733" s="95"/>
      <c r="G733" s="104"/>
      <c r="H733" s="99"/>
      <c r="I733" s="100"/>
      <c r="J733" s="101"/>
    </row>
    <row r="734" spans="1:10" ht="15.75" customHeight="1">
      <c r="A734" s="91"/>
      <c r="B734" s="92"/>
      <c r="C734" s="102"/>
      <c r="D734" s="68"/>
      <c r="E734" s="94"/>
      <c r="F734" s="95"/>
      <c r="G734" s="104"/>
      <c r="H734" s="99"/>
      <c r="I734" s="100"/>
      <c r="J734" s="101"/>
    </row>
    <row r="735" spans="1:10" ht="15.75" customHeight="1">
      <c r="A735" s="91"/>
      <c r="B735" s="92"/>
      <c r="C735" s="102"/>
      <c r="D735" s="68"/>
      <c r="E735" s="94"/>
      <c r="F735" s="95"/>
      <c r="G735" s="104"/>
      <c r="H735" s="99"/>
      <c r="I735" s="100"/>
      <c r="J735" s="101"/>
    </row>
    <row r="736" spans="1:10" ht="15.75" customHeight="1">
      <c r="A736" s="91"/>
      <c r="B736" s="92"/>
      <c r="C736" s="102"/>
      <c r="D736" s="68"/>
      <c r="E736" s="94"/>
      <c r="F736" s="95"/>
      <c r="G736" s="104"/>
      <c r="H736" s="99"/>
      <c r="I736" s="100"/>
      <c r="J736" s="101"/>
    </row>
    <row r="737" spans="1:10" ht="15.75" customHeight="1">
      <c r="A737" s="91"/>
      <c r="B737" s="92"/>
      <c r="C737" s="102"/>
      <c r="D737" s="68"/>
      <c r="E737" s="94"/>
      <c r="F737" s="95"/>
      <c r="G737" s="104"/>
      <c r="H737" s="99"/>
      <c r="I737" s="100"/>
      <c r="J737" s="101"/>
    </row>
    <row r="738" spans="1:10" ht="15.75" customHeight="1">
      <c r="A738" s="91"/>
      <c r="B738" s="92"/>
      <c r="C738" s="102"/>
      <c r="D738" s="68"/>
      <c r="E738" s="94"/>
      <c r="F738" s="95"/>
      <c r="G738" s="104"/>
      <c r="H738" s="99"/>
      <c r="I738" s="100"/>
      <c r="J738" s="101"/>
    </row>
    <row r="739" spans="1:10" ht="15.75" customHeight="1">
      <c r="A739" s="91"/>
      <c r="B739" s="92"/>
      <c r="C739" s="102"/>
      <c r="D739" s="68"/>
      <c r="E739" s="94"/>
      <c r="F739" s="95"/>
      <c r="G739" s="104"/>
      <c r="H739" s="99"/>
      <c r="I739" s="100"/>
      <c r="J739" s="101"/>
    </row>
    <row r="740" spans="1:10" ht="15.75" customHeight="1">
      <c r="A740" s="91"/>
      <c r="B740" s="92"/>
      <c r="C740" s="102"/>
      <c r="D740" s="68"/>
      <c r="E740" s="94"/>
      <c r="F740" s="95"/>
      <c r="G740" s="104"/>
      <c r="H740" s="99"/>
      <c r="I740" s="100"/>
      <c r="J740" s="101"/>
    </row>
    <row r="741" spans="1:10" ht="15.75" customHeight="1">
      <c r="A741" s="91"/>
      <c r="B741" s="92"/>
      <c r="C741" s="102"/>
      <c r="D741" s="68"/>
      <c r="E741" s="94"/>
      <c r="F741" s="95"/>
      <c r="G741" s="104"/>
      <c r="H741" s="99"/>
      <c r="I741" s="100"/>
      <c r="J741" s="101"/>
    </row>
    <row r="742" spans="1:10" ht="15.75" customHeight="1">
      <c r="A742" s="91"/>
      <c r="B742" s="92"/>
      <c r="C742" s="102"/>
      <c r="D742" s="68"/>
      <c r="E742" s="94"/>
      <c r="F742" s="95"/>
      <c r="G742" s="104"/>
      <c r="H742" s="99"/>
      <c r="I742" s="100"/>
      <c r="J742" s="101"/>
    </row>
    <row r="743" spans="1:10" ht="15.75" customHeight="1">
      <c r="A743" s="91"/>
      <c r="B743" s="92"/>
      <c r="C743" s="102"/>
      <c r="D743" s="68"/>
      <c r="E743" s="94"/>
      <c r="F743" s="95"/>
      <c r="G743" s="104"/>
      <c r="H743" s="99"/>
      <c r="I743" s="100"/>
      <c r="J743" s="101"/>
    </row>
    <row r="744" spans="1:10" ht="15.75" customHeight="1">
      <c r="A744" s="91"/>
      <c r="B744" s="92"/>
      <c r="C744" s="102"/>
      <c r="D744" s="68"/>
      <c r="E744" s="94"/>
      <c r="F744" s="95"/>
      <c r="G744" s="104"/>
      <c r="H744" s="99"/>
      <c r="I744" s="100"/>
      <c r="J744" s="101"/>
    </row>
    <row r="745" spans="1:10" ht="15.75" customHeight="1">
      <c r="A745" s="91"/>
      <c r="B745" s="92"/>
      <c r="C745" s="102"/>
      <c r="D745" s="68"/>
      <c r="E745" s="94"/>
      <c r="F745" s="95"/>
      <c r="G745" s="104"/>
      <c r="H745" s="99"/>
      <c r="I745" s="100"/>
      <c r="J745" s="101"/>
    </row>
    <row r="746" spans="1:10" ht="15.75" customHeight="1">
      <c r="A746" s="91"/>
      <c r="B746" s="92"/>
      <c r="C746" s="102"/>
      <c r="D746" s="68"/>
      <c r="E746" s="94"/>
      <c r="F746" s="95"/>
      <c r="G746" s="104"/>
      <c r="H746" s="99"/>
      <c r="I746" s="100"/>
      <c r="J746" s="101"/>
    </row>
    <row r="747" spans="1:10" ht="15.75" customHeight="1">
      <c r="A747" s="91"/>
      <c r="B747" s="92"/>
      <c r="C747" s="102"/>
      <c r="D747" s="68"/>
      <c r="E747" s="94"/>
      <c r="F747" s="95"/>
      <c r="G747" s="104"/>
      <c r="H747" s="99"/>
      <c r="I747" s="100"/>
      <c r="J747" s="101"/>
    </row>
    <row r="748" spans="1:10" ht="15.75" customHeight="1">
      <c r="A748" s="91"/>
      <c r="B748" s="92"/>
      <c r="C748" s="102"/>
      <c r="D748" s="68"/>
      <c r="E748" s="94"/>
      <c r="F748" s="95"/>
      <c r="G748" s="104"/>
      <c r="H748" s="99"/>
      <c r="I748" s="100"/>
      <c r="J748" s="101"/>
    </row>
    <row r="749" spans="1:10" ht="15.75" customHeight="1">
      <c r="A749" s="91"/>
      <c r="B749" s="92"/>
      <c r="C749" s="102"/>
      <c r="D749" s="68"/>
      <c r="E749" s="94"/>
      <c r="F749" s="95"/>
      <c r="G749" s="104"/>
      <c r="H749" s="99"/>
      <c r="I749" s="100"/>
      <c r="J749" s="101"/>
    </row>
    <row r="750" spans="1:10" ht="15.75" customHeight="1">
      <c r="A750" s="91"/>
      <c r="B750" s="92"/>
      <c r="C750" s="102"/>
      <c r="D750" s="68"/>
      <c r="E750" s="94"/>
      <c r="F750" s="95"/>
      <c r="G750" s="104"/>
      <c r="H750" s="99"/>
      <c r="I750" s="100"/>
      <c r="J750" s="101"/>
    </row>
    <row r="751" spans="1:10" ht="15.75" customHeight="1">
      <c r="A751" s="91"/>
      <c r="B751" s="92"/>
      <c r="C751" s="102"/>
      <c r="D751" s="68"/>
      <c r="E751" s="94"/>
      <c r="F751" s="95"/>
      <c r="G751" s="104"/>
      <c r="H751" s="99"/>
      <c r="I751" s="100"/>
      <c r="J751" s="101"/>
    </row>
    <row r="752" spans="1:10" ht="15.75" customHeight="1">
      <c r="A752" s="91"/>
      <c r="B752" s="92"/>
      <c r="C752" s="102"/>
      <c r="D752" s="68"/>
      <c r="E752" s="94"/>
      <c r="F752" s="95"/>
      <c r="G752" s="104"/>
      <c r="H752" s="99"/>
      <c r="I752" s="100"/>
      <c r="J752" s="101"/>
    </row>
    <row r="753" spans="1:10" ht="15.75" customHeight="1">
      <c r="A753" s="91"/>
      <c r="B753" s="92"/>
      <c r="C753" s="102"/>
      <c r="D753" s="68"/>
      <c r="E753" s="94"/>
      <c r="F753" s="95"/>
      <c r="G753" s="104"/>
      <c r="H753" s="99"/>
      <c r="I753" s="100"/>
      <c r="J753" s="101"/>
    </row>
    <row r="754" spans="1:10" ht="15.75" customHeight="1">
      <c r="A754" s="91"/>
      <c r="B754" s="92"/>
      <c r="C754" s="102"/>
      <c r="D754" s="68"/>
      <c r="E754" s="94"/>
      <c r="F754" s="95"/>
      <c r="G754" s="104"/>
      <c r="H754" s="99"/>
      <c r="I754" s="100"/>
      <c r="J754" s="101"/>
    </row>
    <row r="755" spans="1:10" ht="15.75" customHeight="1">
      <c r="A755" s="91"/>
      <c r="B755" s="92"/>
      <c r="C755" s="102"/>
      <c r="D755" s="68"/>
      <c r="E755" s="94"/>
      <c r="F755" s="95"/>
      <c r="G755" s="104"/>
      <c r="H755" s="99"/>
      <c r="I755" s="100"/>
      <c r="J755" s="101"/>
    </row>
    <row r="756" spans="1:10" ht="15.75" customHeight="1">
      <c r="A756" s="91"/>
      <c r="B756" s="92"/>
      <c r="C756" s="102"/>
      <c r="D756" s="68"/>
      <c r="E756" s="94"/>
      <c r="F756" s="95"/>
      <c r="G756" s="104"/>
      <c r="H756" s="99"/>
      <c r="I756" s="100"/>
      <c r="J756" s="101"/>
    </row>
    <row r="757" spans="1:10" ht="15.75" customHeight="1">
      <c r="A757" s="91"/>
      <c r="B757" s="92"/>
      <c r="C757" s="102"/>
      <c r="D757" s="68"/>
      <c r="E757" s="94"/>
      <c r="F757" s="95"/>
      <c r="G757" s="104"/>
      <c r="H757" s="99"/>
      <c r="I757" s="100"/>
      <c r="J757" s="101"/>
    </row>
    <row r="758" spans="1:10" ht="15.75" customHeight="1">
      <c r="A758" s="91"/>
      <c r="B758" s="92"/>
      <c r="C758" s="102"/>
      <c r="D758" s="68"/>
      <c r="E758" s="94"/>
      <c r="F758" s="95"/>
      <c r="G758" s="104"/>
      <c r="H758" s="99"/>
      <c r="I758" s="100"/>
      <c r="J758" s="101"/>
    </row>
    <row r="759" spans="1:10" ht="15.75" customHeight="1">
      <c r="A759" s="91"/>
      <c r="B759" s="92"/>
      <c r="C759" s="102"/>
      <c r="D759" s="68"/>
      <c r="E759" s="94"/>
      <c r="F759" s="95"/>
      <c r="G759" s="104"/>
      <c r="H759" s="99"/>
      <c r="I759" s="100"/>
      <c r="J759" s="101"/>
    </row>
    <row r="760" spans="1:10" ht="15.75" customHeight="1">
      <c r="A760" s="91"/>
      <c r="B760" s="92"/>
      <c r="C760" s="102"/>
      <c r="D760" s="68"/>
      <c r="E760" s="94"/>
      <c r="F760" s="95"/>
      <c r="G760" s="104"/>
      <c r="H760" s="99"/>
      <c r="I760" s="100"/>
      <c r="J760" s="101"/>
    </row>
    <row r="761" spans="1:10" ht="15.75" customHeight="1">
      <c r="A761" s="91"/>
      <c r="B761" s="92"/>
      <c r="C761" s="102"/>
      <c r="D761" s="68"/>
      <c r="E761" s="94"/>
      <c r="F761" s="95"/>
      <c r="G761" s="104"/>
      <c r="H761" s="99"/>
      <c r="I761" s="100"/>
      <c r="J761" s="101"/>
    </row>
    <row r="762" spans="1:10" ht="15.75" customHeight="1">
      <c r="A762" s="91"/>
      <c r="B762" s="92"/>
      <c r="C762" s="102"/>
      <c r="D762" s="68"/>
      <c r="E762" s="94"/>
      <c r="F762" s="95"/>
      <c r="G762" s="104"/>
      <c r="H762" s="99"/>
      <c r="I762" s="100"/>
      <c r="J762" s="101"/>
    </row>
    <row r="763" spans="1:10" ht="15.75" customHeight="1">
      <c r="A763" s="91"/>
      <c r="B763" s="92"/>
      <c r="C763" s="102"/>
      <c r="D763" s="68"/>
      <c r="E763" s="94"/>
      <c r="F763" s="95"/>
      <c r="G763" s="104"/>
      <c r="H763" s="99"/>
      <c r="I763" s="100"/>
      <c r="J763" s="101"/>
    </row>
    <row r="764" spans="1:10" ht="15.75" customHeight="1">
      <c r="A764" s="91"/>
      <c r="B764" s="92"/>
      <c r="C764" s="102"/>
      <c r="D764" s="68"/>
      <c r="E764" s="94"/>
      <c r="F764" s="95"/>
      <c r="G764" s="104"/>
      <c r="H764" s="99"/>
      <c r="I764" s="100"/>
      <c r="J764" s="101"/>
    </row>
    <row r="765" spans="1:10" ht="15.75" customHeight="1">
      <c r="A765" s="91"/>
      <c r="B765" s="92"/>
      <c r="C765" s="102"/>
      <c r="D765" s="68"/>
      <c r="E765" s="94"/>
      <c r="F765" s="95"/>
      <c r="G765" s="104"/>
      <c r="H765" s="99"/>
      <c r="I765" s="100"/>
      <c r="J765" s="101"/>
    </row>
    <row r="766" spans="1:10" ht="15.75" customHeight="1">
      <c r="A766" s="91"/>
      <c r="B766" s="92"/>
      <c r="C766" s="102"/>
      <c r="D766" s="68"/>
      <c r="E766" s="94"/>
      <c r="F766" s="95"/>
      <c r="G766" s="104"/>
      <c r="H766" s="99"/>
      <c r="I766" s="100"/>
      <c r="J766" s="101"/>
    </row>
    <row r="767" spans="1:10" ht="15.75" customHeight="1">
      <c r="A767" s="91"/>
      <c r="B767" s="92"/>
      <c r="C767" s="102"/>
      <c r="D767" s="68"/>
      <c r="E767" s="94"/>
      <c r="F767" s="95"/>
      <c r="G767" s="104"/>
      <c r="H767" s="99"/>
      <c r="I767" s="100"/>
      <c r="J767" s="101"/>
    </row>
    <row r="768" spans="1:10" ht="15.75" customHeight="1">
      <c r="A768" s="91"/>
      <c r="B768" s="92"/>
      <c r="C768" s="102"/>
      <c r="D768" s="68"/>
      <c r="E768" s="94"/>
      <c r="F768" s="95"/>
      <c r="G768" s="104"/>
      <c r="H768" s="99"/>
      <c r="I768" s="100"/>
      <c r="J768" s="101"/>
    </row>
    <row r="769" spans="1:10" ht="15.75" customHeight="1">
      <c r="A769" s="91"/>
      <c r="B769" s="92"/>
      <c r="C769" s="102"/>
      <c r="D769" s="68"/>
      <c r="E769" s="94"/>
      <c r="F769" s="95"/>
      <c r="G769" s="104"/>
      <c r="H769" s="99"/>
      <c r="I769" s="100"/>
      <c r="J769" s="101"/>
    </row>
    <row r="770" spans="1:10" ht="15.75" customHeight="1">
      <c r="A770" s="91"/>
      <c r="B770" s="92"/>
      <c r="C770" s="102"/>
      <c r="D770" s="68"/>
      <c r="E770" s="94"/>
      <c r="F770" s="95"/>
      <c r="G770" s="104"/>
      <c r="H770" s="99"/>
      <c r="I770" s="100"/>
      <c r="J770" s="101"/>
    </row>
    <row r="771" spans="1:10" ht="15.75" customHeight="1">
      <c r="A771" s="91"/>
      <c r="B771" s="92"/>
      <c r="C771" s="102"/>
      <c r="D771" s="68"/>
      <c r="E771" s="94"/>
      <c r="F771" s="95"/>
      <c r="G771" s="104"/>
      <c r="H771" s="99"/>
      <c r="I771" s="100"/>
      <c r="J771" s="101"/>
    </row>
    <row r="772" spans="1:10" ht="15.75" customHeight="1">
      <c r="A772" s="91"/>
      <c r="B772" s="92"/>
      <c r="C772" s="102"/>
      <c r="D772" s="68"/>
      <c r="E772" s="94"/>
      <c r="F772" s="95"/>
      <c r="G772" s="104"/>
      <c r="H772" s="99"/>
      <c r="I772" s="100"/>
      <c r="J772" s="101"/>
    </row>
    <row r="773" spans="1:10" ht="15.75" customHeight="1">
      <c r="A773" s="91"/>
      <c r="B773" s="92"/>
      <c r="C773" s="102"/>
      <c r="D773" s="68"/>
      <c r="E773" s="94"/>
      <c r="F773" s="95"/>
      <c r="G773" s="104"/>
      <c r="H773" s="99"/>
      <c r="I773" s="100"/>
      <c r="J773" s="101"/>
    </row>
    <row r="774" spans="1:10" ht="15.75" customHeight="1">
      <c r="A774" s="91"/>
      <c r="B774" s="92"/>
      <c r="C774" s="102"/>
      <c r="D774" s="68"/>
      <c r="E774" s="94"/>
      <c r="F774" s="95"/>
      <c r="G774" s="104"/>
      <c r="H774" s="99"/>
      <c r="I774" s="100"/>
      <c r="J774" s="101"/>
    </row>
    <row r="775" spans="1:10" ht="15.75" customHeight="1">
      <c r="A775" s="91"/>
      <c r="B775" s="92"/>
      <c r="C775" s="102"/>
      <c r="D775" s="68"/>
      <c r="E775" s="94"/>
      <c r="F775" s="95"/>
      <c r="G775" s="104"/>
      <c r="H775" s="99"/>
      <c r="I775" s="100"/>
      <c r="J775" s="101"/>
    </row>
    <row r="776" spans="1:10" ht="15.75" customHeight="1">
      <c r="A776" s="91"/>
      <c r="B776" s="92"/>
      <c r="C776" s="102"/>
      <c r="D776" s="68"/>
      <c r="E776" s="94"/>
      <c r="F776" s="95"/>
      <c r="G776" s="104"/>
      <c r="H776" s="99"/>
      <c r="I776" s="100"/>
      <c r="J776" s="101"/>
    </row>
    <row r="777" spans="1:10" ht="15.75" customHeight="1">
      <c r="A777" s="91"/>
      <c r="B777" s="92"/>
      <c r="C777" s="102"/>
      <c r="D777" s="68"/>
      <c r="E777" s="94"/>
      <c r="F777" s="95"/>
      <c r="G777" s="104"/>
      <c r="H777" s="99"/>
      <c r="I777" s="100"/>
      <c r="J777" s="101"/>
    </row>
    <row r="778" spans="1:10" ht="15.75" customHeight="1">
      <c r="A778" s="91"/>
      <c r="B778" s="92"/>
      <c r="C778" s="102"/>
      <c r="D778" s="68"/>
      <c r="E778" s="94"/>
      <c r="F778" s="95"/>
      <c r="G778" s="104"/>
      <c r="H778" s="99"/>
      <c r="I778" s="100"/>
      <c r="J778" s="101"/>
    </row>
    <row r="779" spans="1:10" ht="15.75" customHeight="1">
      <c r="A779" s="91"/>
      <c r="B779" s="92"/>
      <c r="C779" s="102"/>
      <c r="D779" s="68"/>
      <c r="E779" s="94"/>
      <c r="F779" s="95"/>
      <c r="G779" s="104"/>
      <c r="H779" s="99"/>
      <c r="I779" s="100"/>
      <c r="J779" s="101"/>
    </row>
    <row r="780" spans="1:10" ht="15.75" customHeight="1">
      <c r="A780" s="91"/>
      <c r="B780" s="92"/>
      <c r="C780" s="102"/>
      <c r="D780" s="68"/>
      <c r="E780" s="94"/>
      <c r="F780" s="95"/>
      <c r="G780" s="104"/>
      <c r="H780" s="99"/>
      <c r="I780" s="100"/>
      <c r="J780" s="101"/>
    </row>
    <row r="781" spans="1:10" ht="15.75" customHeight="1">
      <c r="A781" s="91"/>
      <c r="B781" s="92"/>
      <c r="C781" s="102"/>
      <c r="D781" s="68"/>
      <c r="E781" s="94"/>
      <c r="F781" s="95"/>
      <c r="G781" s="104"/>
      <c r="H781" s="99"/>
      <c r="I781" s="100"/>
      <c r="J781" s="101"/>
    </row>
    <row r="782" spans="1:10" ht="15.75" customHeight="1">
      <c r="A782" s="91"/>
      <c r="B782" s="92"/>
      <c r="C782" s="102"/>
      <c r="D782" s="68"/>
      <c r="E782" s="94"/>
      <c r="F782" s="95"/>
      <c r="G782" s="104"/>
      <c r="H782" s="99"/>
      <c r="I782" s="100"/>
      <c r="J782" s="101"/>
    </row>
    <row r="783" spans="1:10" ht="15.75" customHeight="1">
      <c r="A783" s="91"/>
      <c r="B783" s="92"/>
      <c r="C783" s="102"/>
      <c r="D783" s="68"/>
      <c r="E783" s="94"/>
      <c r="F783" s="95"/>
      <c r="G783" s="104"/>
      <c r="H783" s="99"/>
      <c r="I783" s="100"/>
      <c r="J783" s="101"/>
    </row>
    <row r="784" spans="1:10" ht="15.75" customHeight="1">
      <c r="A784" s="91"/>
      <c r="B784" s="92"/>
      <c r="C784" s="102"/>
      <c r="D784" s="68"/>
      <c r="E784" s="94"/>
      <c r="F784" s="95"/>
      <c r="G784" s="104"/>
      <c r="H784" s="99"/>
      <c r="I784" s="100"/>
      <c r="J784" s="101"/>
    </row>
    <row r="785" spans="1:10" ht="15.75" customHeight="1">
      <c r="A785" s="91"/>
      <c r="B785" s="92"/>
      <c r="C785" s="102"/>
      <c r="D785" s="68"/>
      <c r="E785" s="94"/>
      <c r="F785" s="95"/>
      <c r="G785" s="104"/>
      <c r="H785" s="99"/>
      <c r="I785" s="100"/>
      <c r="J785" s="101"/>
    </row>
    <row r="786" spans="1:10" ht="15.75" customHeight="1">
      <c r="A786" s="91"/>
      <c r="B786" s="92"/>
      <c r="C786" s="102"/>
      <c r="D786" s="68"/>
      <c r="E786" s="94"/>
      <c r="F786" s="95"/>
      <c r="G786" s="104"/>
      <c r="H786" s="99"/>
      <c r="I786" s="100"/>
      <c r="J786" s="101"/>
    </row>
    <row r="787" spans="1:10" ht="15.75" customHeight="1">
      <c r="A787" s="91"/>
      <c r="B787" s="92"/>
      <c r="C787" s="102"/>
      <c r="D787" s="68"/>
      <c r="E787" s="94"/>
      <c r="F787" s="95"/>
      <c r="G787" s="104"/>
      <c r="H787" s="99"/>
      <c r="I787" s="100"/>
      <c r="J787" s="101"/>
    </row>
    <row r="788" spans="1:10" ht="15.75" customHeight="1">
      <c r="A788" s="91"/>
      <c r="B788" s="92"/>
      <c r="C788" s="102"/>
      <c r="D788" s="68"/>
      <c r="E788" s="94"/>
      <c r="F788" s="95"/>
      <c r="G788" s="104"/>
      <c r="H788" s="99"/>
      <c r="I788" s="100"/>
      <c r="J788" s="101"/>
    </row>
    <row r="789" spans="1:10" ht="15.75" customHeight="1">
      <c r="A789" s="91"/>
      <c r="B789" s="92"/>
      <c r="C789" s="102"/>
      <c r="D789" s="68"/>
      <c r="E789" s="94"/>
      <c r="F789" s="95"/>
      <c r="G789" s="104"/>
      <c r="H789" s="99"/>
      <c r="I789" s="100"/>
      <c r="J789" s="101"/>
    </row>
    <row r="790" spans="1:10" ht="15.75" customHeight="1">
      <c r="A790" s="91"/>
      <c r="B790" s="92"/>
      <c r="C790" s="102"/>
      <c r="D790" s="68"/>
      <c r="E790" s="94"/>
      <c r="F790" s="95"/>
      <c r="G790" s="104"/>
      <c r="H790" s="99"/>
      <c r="I790" s="100"/>
      <c r="J790" s="101"/>
    </row>
    <row r="791" spans="1:10" ht="15.75" customHeight="1">
      <c r="A791" s="91"/>
      <c r="B791" s="92"/>
      <c r="C791" s="102"/>
      <c r="D791" s="68"/>
      <c r="E791" s="94"/>
      <c r="F791" s="95"/>
      <c r="G791" s="104"/>
      <c r="H791" s="99"/>
      <c r="I791" s="100"/>
      <c r="J791" s="101"/>
    </row>
    <row r="792" spans="1:10" ht="15.75" customHeight="1">
      <c r="A792" s="91"/>
      <c r="B792" s="92"/>
      <c r="C792" s="102"/>
      <c r="D792" s="68"/>
      <c r="E792" s="94"/>
      <c r="F792" s="95"/>
      <c r="G792" s="104"/>
      <c r="H792" s="99"/>
      <c r="I792" s="100"/>
      <c r="J792" s="101"/>
    </row>
    <row r="793" spans="1:10" ht="15.75" customHeight="1">
      <c r="A793" s="91"/>
      <c r="B793" s="92"/>
      <c r="C793" s="102"/>
      <c r="D793" s="68"/>
      <c r="E793" s="94"/>
      <c r="F793" s="95"/>
      <c r="G793" s="104"/>
      <c r="H793" s="99"/>
      <c r="I793" s="100"/>
      <c r="J793" s="101"/>
    </row>
    <row r="794" spans="1:10" ht="15.75" customHeight="1">
      <c r="A794" s="91"/>
      <c r="B794" s="92"/>
      <c r="C794" s="102"/>
      <c r="D794" s="68"/>
      <c r="E794" s="94"/>
      <c r="F794" s="95"/>
      <c r="G794" s="104"/>
      <c r="H794" s="99"/>
      <c r="I794" s="100"/>
      <c r="J794" s="101"/>
    </row>
    <row r="795" spans="1:10" ht="15.75" customHeight="1">
      <c r="A795" s="91"/>
      <c r="B795" s="92"/>
      <c r="C795" s="102"/>
      <c r="D795" s="68"/>
      <c r="E795" s="94"/>
      <c r="F795" s="95"/>
      <c r="G795" s="104"/>
      <c r="H795" s="99"/>
      <c r="I795" s="100"/>
      <c r="J795" s="101"/>
    </row>
    <row r="796" spans="1:10" ht="15.75" customHeight="1">
      <c r="A796" s="91"/>
      <c r="B796" s="92"/>
      <c r="C796" s="102"/>
      <c r="D796" s="68"/>
      <c r="E796" s="94"/>
      <c r="F796" s="95"/>
      <c r="G796" s="104"/>
      <c r="H796" s="99"/>
      <c r="I796" s="100"/>
      <c r="J796" s="101"/>
    </row>
    <row r="797" spans="1:10" ht="15.75" customHeight="1">
      <c r="A797" s="91"/>
      <c r="B797" s="92"/>
      <c r="C797" s="102"/>
      <c r="D797" s="68"/>
      <c r="E797" s="94"/>
      <c r="F797" s="95"/>
      <c r="G797" s="104"/>
      <c r="H797" s="99"/>
      <c r="I797" s="100"/>
      <c r="J797" s="101"/>
    </row>
    <row r="798" spans="1:10" ht="15.75" customHeight="1">
      <c r="A798" s="91"/>
      <c r="B798" s="92"/>
      <c r="C798" s="102"/>
      <c r="D798" s="68"/>
      <c r="E798" s="94"/>
      <c r="F798" s="95"/>
      <c r="G798" s="104"/>
      <c r="H798" s="99"/>
      <c r="I798" s="100"/>
      <c r="J798" s="101"/>
    </row>
    <row r="799" spans="1:10" ht="15.75" customHeight="1">
      <c r="A799" s="91"/>
      <c r="B799" s="92"/>
      <c r="C799" s="102"/>
      <c r="D799" s="68"/>
      <c r="E799" s="94"/>
      <c r="F799" s="95"/>
      <c r="G799" s="104"/>
      <c r="H799" s="99"/>
      <c r="I799" s="100"/>
      <c r="J799" s="101"/>
    </row>
    <row r="800" spans="1:10" ht="15.75" customHeight="1">
      <c r="A800" s="91"/>
      <c r="B800" s="92"/>
      <c r="C800" s="102"/>
      <c r="D800" s="68"/>
      <c r="E800" s="94"/>
      <c r="F800" s="95"/>
      <c r="G800" s="104"/>
      <c r="H800" s="99"/>
      <c r="I800" s="100"/>
      <c r="J800" s="101"/>
    </row>
    <row r="801" spans="1:10" ht="15.75" customHeight="1">
      <c r="A801" s="91"/>
      <c r="B801" s="92"/>
      <c r="C801" s="102"/>
      <c r="D801" s="68"/>
      <c r="E801" s="94"/>
      <c r="F801" s="95"/>
      <c r="G801" s="104"/>
      <c r="H801" s="99"/>
      <c r="I801" s="100"/>
      <c r="J801" s="101"/>
    </row>
    <row r="802" spans="1:10" ht="15.75" customHeight="1">
      <c r="A802" s="91"/>
      <c r="B802" s="92"/>
      <c r="C802" s="102"/>
      <c r="D802" s="68"/>
      <c r="E802" s="94"/>
      <c r="F802" s="95"/>
      <c r="G802" s="104"/>
      <c r="H802" s="99"/>
      <c r="I802" s="100"/>
      <c r="J802" s="101"/>
    </row>
    <row r="803" spans="1:10" ht="15.75" customHeight="1">
      <c r="A803" s="91"/>
      <c r="B803" s="92"/>
      <c r="C803" s="102"/>
      <c r="D803" s="68"/>
      <c r="E803" s="94"/>
      <c r="F803" s="95"/>
      <c r="G803" s="104"/>
      <c r="H803" s="99"/>
      <c r="I803" s="100"/>
      <c r="J803" s="101"/>
    </row>
    <row r="804" spans="1:10" ht="15.75" customHeight="1">
      <c r="A804" s="91"/>
      <c r="B804" s="92"/>
      <c r="C804" s="102"/>
      <c r="D804" s="68"/>
      <c r="E804" s="94"/>
      <c r="F804" s="95"/>
      <c r="G804" s="104"/>
      <c r="H804" s="99"/>
      <c r="I804" s="100"/>
      <c r="J804" s="101"/>
    </row>
    <row r="805" spans="1:10" ht="15.75" customHeight="1">
      <c r="A805" s="91"/>
      <c r="B805" s="92"/>
      <c r="C805" s="102"/>
      <c r="D805" s="68"/>
      <c r="E805" s="94"/>
      <c r="F805" s="95"/>
      <c r="G805" s="104"/>
      <c r="H805" s="99"/>
      <c r="I805" s="100"/>
      <c r="J805" s="101"/>
    </row>
    <row r="806" spans="1:10" ht="15.75" customHeight="1">
      <c r="A806" s="91"/>
      <c r="B806" s="92"/>
      <c r="C806" s="102"/>
      <c r="D806" s="68"/>
      <c r="E806" s="94"/>
      <c r="F806" s="95"/>
      <c r="G806" s="104"/>
      <c r="H806" s="99"/>
      <c r="I806" s="100"/>
      <c r="J806" s="101"/>
    </row>
    <row r="807" spans="1:10" ht="15.75" customHeight="1">
      <c r="A807" s="91"/>
      <c r="B807" s="92"/>
      <c r="C807" s="102"/>
      <c r="D807" s="68"/>
      <c r="E807" s="94"/>
      <c r="F807" s="95"/>
      <c r="G807" s="104"/>
      <c r="H807" s="99"/>
      <c r="I807" s="100"/>
      <c r="J807" s="101"/>
    </row>
    <row r="808" spans="1:10" ht="15.75" customHeight="1">
      <c r="A808" s="91"/>
      <c r="B808" s="92"/>
      <c r="C808" s="102"/>
      <c r="D808" s="68"/>
      <c r="E808" s="94"/>
      <c r="F808" s="95"/>
      <c r="G808" s="104"/>
      <c r="H808" s="99"/>
      <c r="I808" s="100"/>
      <c r="J808" s="101"/>
    </row>
    <row r="809" spans="1:10" ht="15.75" customHeight="1">
      <c r="A809" s="91"/>
      <c r="B809" s="92"/>
      <c r="C809" s="102"/>
      <c r="D809" s="68"/>
      <c r="E809" s="94"/>
      <c r="F809" s="95"/>
      <c r="G809" s="104"/>
      <c r="H809" s="99"/>
      <c r="I809" s="100"/>
      <c r="J809" s="101"/>
    </row>
    <row r="810" spans="1:10" ht="15.75" customHeight="1">
      <c r="A810" s="91"/>
      <c r="B810" s="92"/>
      <c r="C810" s="102"/>
      <c r="D810" s="68"/>
      <c r="E810" s="94"/>
      <c r="F810" s="95"/>
      <c r="G810" s="104"/>
      <c r="H810" s="99"/>
      <c r="I810" s="100"/>
      <c r="J810" s="101"/>
    </row>
    <row r="811" spans="1:10" ht="15.75" customHeight="1">
      <c r="A811" s="91"/>
      <c r="B811" s="92"/>
      <c r="C811" s="102"/>
      <c r="D811" s="68"/>
      <c r="E811" s="94"/>
      <c r="F811" s="95"/>
      <c r="G811" s="104"/>
      <c r="H811" s="99"/>
      <c r="I811" s="100"/>
      <c r="J811" s="101"/>
    </row>
    <row r="812" spans="1:10" ht="15.75" customHeight="1">
      <c r="A812" s="91"/>
      <c r="B812" s="92"/>
      <c r="C812" s="102"/>
      <c r="D812" s="68"/>
      <c r="E812" s="94"/>
      <c r="F812" s="95"/>
      <c r="G812" s="104"/>
      <c r="H812" s="99"/>
      <c r="I812" s="100"/>
      <c r="J812" s="101"/>
    </row>
    <row r="813" spans="1:10" ht="15.75" customHeight="1">
      <c r="A813" s="91"/>
      <c r="B813" s="92"/>
      <c r="C813" s="102"/>
      <c r="D813" s="68"/>
      <c r="E813" s="94"/>
      <c r="F813" s="95"/>
      <c r="G813" s="104"/>
      <c r="H813" s="99"/>
      <c r="I813" s="100"/>
      <c r="J813" s="101"/>
    </row>
    <row r="814" spans="1:10" ht="15.75" customHeight="1">
      <c r="A814" s="91"/>
      <c r="B814" s="92"/>
      <c r="C814" s="102"/>
      <c r="D814" s="68"/>
      <c r="E814" s="94"/>
      <c r="F814" s="95"/>
      <c r="G814" s="104"/>
      <c r="H814" s="99"/>
      <c r="I814" s="100"/>
      <c r="J814" s="101"/>
    </row>
    <row r="815" spans="1:10" ht="15.75" customHeight="1">
      <c r="A815" s="91"/>
      <c r="B815" s="92"/>
      <c r="C815" s="102"/>
      <c r="D815" s="68"/>
      <c r="E815" s="94"/>
      <c r="F815" s="95"/>
      <c r="G815" s="104"/>
      <c r="H815" s="99"/>
      <c r="I815" s="100"/>
      <c r="J815" s="101"/>
    </row>
    <row r="816" spans="1:10" ht="15.75" customHeight="1">
      <c r="A816" s="91"/>
      <c r="B816" s="92"/>
      <c r="C816" s="102"/>
      <c r="D816" s="68"/>
      <c r="E816" s="94"/>
      <c r="F816" s="95"/>
      <c r="G816" s="104"/>
      <c r="H816" s="99"/>
      <c r="I816" s="100"/>
      <c r="J816" s="101"/>
    </row>
    <row r="817" spans="1:10" ht="15.75" customHeight="1">
      <c r="A817" s="91"/>
      <c r="B817" s="92"/>
      <c r="C817" s="102"/>
      <c r="D817" s="68"/>
      <c r="E817" s="94"/>
      <c r="F817" s="95"/>
      <c r="G817" s="104"/>
      <c r="H817" s="99"/>
      <c r="I817" s="100"/>
      <c r="J817" s="101"/>
    </row>
    <row r="818" spans="1:10" ht="15.75" customHeight="1">
      <c r="A818" s="91"/>
      <c r="B818" s="92"/>
      <c r="C818" s="102"/>
      <c r="D818" s="68"/>
      <c r="E818" s="94"/>
      <c r="F818" s="95"/>
      <c r="G818" s="104"/>
      <c r="H818" s="99"/>
      <c r="I818" s="100"/>
      <c r="J818" s="101"/>
    </row>
    <row r="819" spans="1:10" ht="15.75" customHeight="1">
      <c r="A819" s="91"/>
      <c r="B819" s="92"/>
      <c r="C819" s="102"/>
      <c r="D819" s="68"/>
      <c r="E819" s="94"/>
      <c r="F819" s="95"/>
      <c r="G819" s="104"/>
      <c r="H819" s="99"/>
      <c r="I819" s="100"/>
      <c r="J819" s="101"/>
    </row>
    <row r="820" spans="1:10" ht="15.75" customHeight="1">
      <c r="A820" s="91"/>
      <c r="B820" s="92"/>
      <c r="C820" s="102"/>
      <c r="D820" s="68"/>
      <c r="E820" s="94"/>
      <c r="F820" s="95"/>
      <c r="G820" s="104"/>
      <c r="H820" s="99"/>
      <c r="I820" s="100"/>
      <c r="J820" s="101"/>
    </row>
    <row r="821" spans="1:10" ht="15.75" customHeight="1">
      <c r="A821" s="91"/>
      <c r="B821" s="92"/>
      <c r="C821" s="102"/>
      <c r="D821" s="68"/>
      <c r="E821" s="94"/>
      <c r="F821" s="95"/>
      <c r="G821" s="104"/>
      <c r="H821" s="99"/>
      <c r="I821" s="100"/>
      <c r="J821" s="101"/>
    </row>
    <row r="822" spans="1:10" ht="15.75" customHeight="1">
      <c r="A822" s="91"/>
      <c r="B822" s="92"/>
      <c r="C822" s="102"/>
      <c r="D822" s="68"/>
      <c r="E822" s="94"/>
      <c r="F822" s="95"/>
      <c r="G822" s="104"/>
      <c r="H822" s="99"/>
      <c r="I822" s="100"/>
      <c r="J822" s="101"/>
    </row>
    <row r="823" spans="1:10" ht="15.75" customHeight="1">
      <c r="A823" s="91"/>
      <c r="B823" s="92"/>
      <c r="C823" s="102"/>
      <c r="D823" s="68"/>
      <c r="E823" s="94"/>
      <c r="F823" s="95"/>
      <c r="G823" s="104"/>
      <c r="H823" s="99"/>
      <c r="I823" s="100"/>
      <c r="J823" s="101"/>
    </row>
    <row r="824" spans="1:10" ht="15.75" customHeight="1">
      <c r="A824" s="91"/>
      <c r="B824" s="92"/>
      <c r="C824" s="102"/>
      <c r="D824" s="68"/>
      <c r="E824" s="94"/>
      <c r="F824" s="95"/>
      <c r="G824" s="104"/>
      <c r="H824" s="99"/>
      <c r="I824" s="100"/>
      <c r="J824" s="101"/>
    </row>
    <row r="825" spans="1:10" ht="15.75" customHeight="1">
      <c r="A825" s="91"/>
      <c r="B825" s="92"/>
      <c r="C825" s="102"/>
      <c r="D825" s="68"/>
      <c r="E825" s="94"/>
      <c r="F825" s="95"/>
      <c r="G825" s="104"/>
      <c r="H825" s="99"/>
      <c r="I825" s="100"/>
      <c r="J825" s="101"/>
    </row>
    <row r="826" spans="1:10" ht="15.75" customHeight="1">
      <c r="A826" s="91"/>
      <c r="B826" s="92"/>
      <c r="C826" s="102"/>
      <c r="D826" s="68"/>
      <c r="E826" s="94"/>
      <c r="F826" s="95"/>
      <c r="G826" s="104"/>
      <c r="H826" s="99"/>
      <c r="I826" s="100"/>
      <c r="J826" s="101"/>
    </row>
    <row r="827" spans="1:10" ht="15.75" customHeight="1">
      <c r="A827" s="91"/>
      <c r="B827" s="92"/>
      <c r="C827" s="102"/>
      <c r="D827" s="68"/>
      <c r="E827" s="94"/>
      <c r="F827" s="95"/>
      <c r="G827" s="104"/>
      <c r="H827" s="99"/>
      <c r="I827" s="100"/>
      <c r="J827" s="101"/>
    </row>
    <row r="828" spans="1:10" ht="15.75" customHeight="1">
      <c r="A828" s="91"/>
      <c r="B828" s="92"/>
      <c r="C828" s="102"/>
      <c r="D828" s="68"/>
      <c r="E828" s="94"/>
      <c r="F828" s="95"/>
      <c r="G828" s="104"/>
      <c r="H828" s="99"/>
      <c r="I828" s="100"/>
      <c r="J828" s="101"/>
    </row>
    <row r="829" spans="1:10" ht="15.75" customHeight="1">
      <c r="A829" s="91"/>
      <c r="B829" s="92"/>
      <c r="C829" s="102"/>
      <c r="D829" s="68"/>
      <c r="E829" s="94"/>
      <c r="F829" s="95"/>
      <c r="G829" s="104"/>
      <c r="H829" s="99"/>
      <c r="I829" s="100"/>
      <c r="J829" s="101"/>
    </row>
    <row r="830" spans="1:10" ht="15.75" customHeight="1">
      <c r="A830" s="91"/>
      <c r="B830" s="92"/>
      <c r="C830" s="102"/>
      <c r="D830" s="68"/>
      <c r="E830" s="94"/>
      <c r="F830" s="95"/>
      <c r="G830" s="104"/>
      <c r="H830" s="99"/>
      <c r="I830" s="100"/>
      <c r="J830" s="101"/>
    </row>
    <row r="831" spans="1:10" ht="15.75" customHeight="1">
      <c r="A831" s="91"/>
      <c r="B831" s="92"/>
      <c r="C831" s="102"/>
      <c r="D831" s="68"/>
      <c r="E831" s="94"/>
      <c r="F831" s="95"/>
      <c r="G831" s="104"/>
      <c r="H831" s="99"/>
      <c r="I831" s="100"/>
      <c r="J831" s="101"/>
    </row>
    <row r="832" spans="1:10" ht="15.75" customHeight="1">
      <c r="A832" s="91"/>
      <c r="B832" s="92"/>
      <c r="C832" s="102"/>
      <c r="D832" s="68"/>
      <c r="E832" s="94"/>
      <c r="F832" s="95"/>
      <c r="G832" s="104"/>
      <c r="H832" s="99"/>
      <c r="I832" s="100"/>
      <c r="J832" s="101"/>
    </row>
    <row r="833" spans="1:10" ht="15.75" customHeight="1">
      <c r="A833" s="91"/>
      <c r="B833" s="92"/>
      <c r="C833" s="102"/>
      <c r="D833" s="68"/>
      <c r="E833" s="94"/>
      <c r="F833" s="95"/>
      <c r="G833" s="104"/>
      <c r="H833" s="99"/>
      <c r="I833" s="100"/>
      <c r="J833" s="101"/>
    </row>
    <row r="834" spans="1:10" ht="15.75" customHeight="1">
      <c r="A834" s="91"/>
      <c r="B834" s="92"/>
      <c r="C834" s="102"/>
      <c r="D834" s="68"/>
      <c r="E834" s="94"/>
      <c r="F834" s="95"/>
      <c r="G834" s="104"/>
      <c r="H834" s="99"/>
      <c r="I834" s="100"/>
      <c r="J834" s="101"/>
    </row>
    <row r="835" spans="1:10" ht="15.75" customHeight="1">
      <c r="A835" s="91"/>
      <c r="B835" s="92"/>
      <c r="C835" s="102"/>
      <c r="D835" s="68"/>
      <c r="E835" s="94"/>
      <c r="F835" s="95"/>
      <c r="G835" s="104"/>
      <c r="H835" s="99"/>
      <c r="I835" s="100"/>
      <c r="J835" s="101"/>
    </row>
    <row r="836" spans="1:10" ht="15.75" customHeight="1">
      <c r="A836" s="91"/>
      <c r="B836" s="92"/>
      <c r="C836" s="102"/>
      <c r="D836" s="68"/>
      <c r="E836" s="94"/>
      <c r="F836" s="95"/>
      <c r="G836" s="104"/>
      <c r="H836" s="99"/>
      <c r="I836" s="100"/>
      <c r="J836" s="101"/>
    </row>
    <row r="837" spans="1:10" ht="15.75" customHeight="1">
      <c r="A837" s="91"/>
      <c r="B837" s="92"/>
      <c r="C837" s="102"/>
      <c r="D837" s="68"/>
      <c r="E837" s="94"/>
      <c r="F837" s="95"/>
      <c r="G837" s="104"/>
      <c r="H837" s="99"/>
      <c r="I837" s="100"/>
      <c r="J837" s="101"/>
    </row>
    <row r="838" spans="1:10" ht="15.75" customHeight="1">
      <c r="A838" s="91"/>
      <c r="B838" s="92"/>
      <c r="C838" s="102"/>
      <c r="D838" s="68"/>
      <c r="E838" s="94"/>
      <c r="F838" s="95"/>
      <c r="G838" s="104"/>
      <c r="H838" s="99"/>
      <c r="I838" s="100"/>
      <c r="J838" s="101"/>
    </row>
    <row r="839" spans="1:10" ht="15.75" customHeight="1">
      <c r="A839" s="91"/>
      <c r="B839" s="92"/>
      <c r="C839" s="102"/>
      <c r="D839" s="68"/>
      <c r="E839" s="94"/>
      <c r="F839" s="95"/>
      <c r="G839" s="104"/>
      <c r="H839" s="99"/>
      <c r="I839" s="100"/>
      <c r="J839" s="101"/>
    </row>
    <row r="840" spans="1:10" ht="15.75" customHeight="1">
      <c r="A840" s="91"/>
      <c r="B840" s="92"/>
      <c r="C840" s="102"/>
      <c r="D840" s="68"/>
      <c r="E840" s="94"/>
      <c r="F840" s="95"/>
      <c r="G840" s="104"/>
      <c r="H840" s="99"/>
      <c r="I840" s="100"/>
      <c r="J840" s="101"/>
    </row>
    <row r="841" spans="1:10" ht="15.75" customHeight="1">
      <c r="A841" s="91"/>
      <c r="B841" s="92"/>
      <c r="C841" s="102"/>
      <c r="D841" s="68"/>
      <c r="E841" s="94"/>
      <c r="F841" s="95"/>
      <c r="G841" s="104"/>
      <c r="H841" s="99"/>
      <c r="I841" s="100"/>
      <c r="J841" s="101"/>
    </row>
    <row r="842" spans="1:10" ht="15.75" customHeight="1">
      <c r="A842" s="91"/>
      <c r="B842" s="92"/>
      <c r="C842" s="102"/>
      <c r="D842" s="68"/>
      <c r="E842" s="94"/>
      <c r="F842" s="95"/>
      <c r="G842" s="104"/>
      <c r="H842" s="99"/>
      <c r="I842" s="100"/>
      <c r="J842" s="101"/>
    </row>
    <row r="843" spans="1:10" ht="15.75" customHeight="1">
      <c r="A843" s="91"/>
      <c r="B843" s="92"/>
      <c r="C843" s="102"/>
      <c r="D843" s="68"/>
      <c r="E843" s="94"/>
      <c r="F843" s="95"/>
      <c r="G843" s="104"/>
      <c r="H843" s="99"/>
      <c r="I843" s="100"/>
      <c r="J843" s="101"/>
    </row>
    <row r="844" spans="1:10" ht="15.75" customHeight="1">
      <c r="A844" s="91"/>
      <c r="B844" s="92"/>
      <c r="C844" s="102"/>
      <c r="D844" s="68"/>
      <c r="E844" s="94"/>
      <c r="F844" s="95"/>
      <c r="G844" s="104"/>
      <c r="H844" s="99"/>
      <c r="I844" s="100"/>
      <c r="J844" s="101"/>
    </row>
    <row r="845" spans="1:10" ht="15.75" customHeight="1">
      <c r="A845" s="91"/>
      <c r="B845" s="92"/>
      <c r="C845" s="102"/>
      <c r="D845" s="68"/>
      <c r="E845" s="94"/>
      <c r="F845" s="95"/>
      <c r="G845" s="104"/>
      <c r="H845" s="99"/>
      <c r="I845" s="100"/>
      <c r="J845" s="101"/>
    </row>
    <row r="846" spans="1:10" ht="15.75" customHeight="1">
      <c r="A846" s="91"/>
      <c r="B846" s="92"/>
      <c r="C846" s="102"/>
      <c r="D846" s="68"/>
      <c r="E846" s="94"/>
      <c r="F846" s="95"/>
      <c r="G846" s="104"/>
      <c r="H846" s="99"/>
      <c r="I846" s="100"/>
      <c r="J846" s="101"/>
    </row>
    <row r="847" spans="1:10" ht="15.75" customHeight="1">
      <c r="A847" s="91"/>
      <c r="B847" s="92"/>
      <c r="C847" s="102"/>
      <c r="D847" s="68"/>
      <c r="E847" s="94"/>
      <c r="F847" s="95"/>
      <c r="G847" s="104"/>
      <c r="H847" s="99"/>
      <c r="I847" s="100"/>
      <c r="J847" s="101"/>
    </row>
    <row r="848" spans="1:10" ht="15.75" customHeight="1">
      <c r="A848" s="91"/>
      <c r="B848" s="92"/>
      <c r="C848" s="102"/>
      <c r="D848" s="68"/>
      <c r="E848" s="94"/>
      <c r="F848" s="95"/>
      <c r="G848" s="104"/>
      <c r="H848" s="99"/>
      <c r="I848" s="100"/>
      <c r="J848" s="101"/>
    </row>
    <row r="849" spans="1:10" ht="15.75" customHeight="1">
      <c r="A849" s="91"/>
      <c r="B849" s="92"/>
      <c r="C849" s="102"/>
      <c r="D849" s="68"/>
      <c r="E849" s="94"/>
      <c r="F849" s="95"/>
      <c r="G849" s="104"/>
      <c r="H849" s="99"/>
      <c r="I849" s="100"/>
      <c r="J849" s="101"/>
    </row>
    <row r="850" spans="1:10" ht="15.75" customHeight="1">
      <c r="A850" s="91"/>
      <c r="B850" s="92"/>
      <c r="C850" s="102"/>
      <c r="D850" s="68"/>
      <c r="E850" s="94"/>
      <c r="F850" s="95"/>
      <c r="G850" s="104"/>
      <c r="H850" s="99"/>
      <c r="I850" s="100"/>
      <c r="J850" s="101"/>
    </row>
    <row r="851" spans="1:10" ht="15.75" customHeight="1">
      <c r="A851" s="91"/>
      <c r="B851" s="92"/>
      <c r="C851" s="102"/>
      <c r="D851" s="68"/>
      <c r="E851" s="94"/>
      <c r="F851" s="95"/>
      <c r="G851" s="104"/>
      <c r="H851" s="99"/>
      <c r="I851" s="100"/>
      <c r="J851" s="101"/>
    </row>
    <row r="852" spans="1:10" ht="15.75" customHeight="1">
      <c r="A852" s="91"/>
      <c r="B852" s="92"/>
      <c r="C852" s="102"/>
      <c r="D852" s="68"/>
      <c r="E852" s="94"/>
      <c r="F852" s="95"/>
      <c r="G852" s="104"/>
      <c r="H852" s="99"/>
      <c r="I852" s="100"/>
      <c r="J852" s="101"/>
    </row>
    <row r="853" spans="1:10" ht="15.75" customHeight="1">
      <c r="A853" s="91"/>
      <c r="B853" s="92"/>
      <c r="C853" s="102"/>
      <c r="D853" s="68"/>
      <c r="E853" s="94"/>
      <c r="F853" s="95"/>
      <c r="G853" s="104"/>
      <c r="H853" s="99"/>
      <c r="I853" s="100"/>
      <c r="J853" s="101"/>
    </row>
    <row r="854" spans="1:10" ht="15.75" customHeight="1">
      <c r="A854" s="91"/>
      <c r="B854" s="92"/>
      <c r="C854" s="102"/>
      <c r="D854" s="68"/>
      <c r="E854" s="94"/>
      <c r="F854" s="95"/>
      <c r="G854" s="104"/>
      <c r="H854" s="99"/>
      <c r="I854" s="100"/>
      <c r="J854" s="101"/>
    </row>
    <row r="855" spans="1:10" ht="15.75" customHeight="1">
      <c r="A855" s="91"/>
      <c r="B855" s="92"/>
      <c r="C855" s="102"/>
      <c r="D855" s="68"/>
      <c r="E855" s="94"/>
      <c r="F855" s="95"/>
      <c r="G855" s="104"/>
      <c r="H855" s="99"/>
      <c r="I855" s="100"/>
      <c r="J855" s="101"/>
    </row>
    <row r="856" spans="1:10" ht="15.75" customHeight="1">
      <c r="A856" s="91"/>
      <c r="B856" s="92"/>
      <c r="C856" s="102"/>
      <c r="D856" s="68"/>
      <c r="E856" s="94"/>
      <c r="F856" s="95"/>
      <c r="G856" s="104"/>
      <c r="H856" s="99"/>
      <c r="I856" s="100"/>
      <c r="J856" s="101"/>
    </row>
    <row r="857" spans="1:10" ht="15.75" customHeight="1">
      <c r="A857" s="91"/>
      <c r="B857" s="92"/>
      <c r="C857" s="102"/>
      <c r="D857" s="68"/>
      <c r="E857" s="94"/>
      <c r="F857" s="95"/>
      <c r="G857" s="104"/>
      <c r="H857" s="99"/>
      <c r="I857" s="100"/>
      <c r="J857" s="101"/>
    </row>
    <row r="858" spans="1:10" ht="15.75" customHeight="1">
      <c r="A858" s="91"/>
      <c r="B858" s="92"/>
      <c r="C858" s="102"/>
      <c r="D858" s="68"/>
      <c r="E858" s="94"/>
      <c r="F858" s="95"/>
      <c r="G858" s="104"/>
      <c r="H858" s="99"/>
      <c r="I858" s="100"/>
      <c r="J858" s="101"/>
    </row>
    <row r="859" spans="1:10" ht="15.75" customHeight="1">
      <c r="A859" s="91"/>
      <c r="B859" s="92"/>
      <c r="C859" s="102"/>
      <c r="D859" s="68"/>
      <c r="E859" s="94"/>
      <c r="F859" s="95"/>
      <c r="G859" s="104"/>
      <c r="H859" s="99"/>
      <c r="I859" s="100"/>
      <c r="J859" s="101"/>
    </row>
    <row r="860" spans="1:10" ht="15.75" customHeight="1">
      <c r="A860" s="91"/>
      <c r="B860" s="92"/>
      <c r="C860" s="102"/>
      <c r="D860" s="68"/>
      <c r="E860" s="94"/>
      <c r="F860" s="95"/>
      <c r="G860" s="104"/>
      <c r="H860" s="99"/>
      <c r="I860" s="100"/>
      <c r="J860" s="101"/>
    </row>
    <row r="861" spans="1:10" ht="15.75" customHeight="1">
      <c r="A861" s="91"/>
      <c r="B861" s="92"/>
      <c r="C861" s="102"/>
      <c r="D861" s="68"/>
      <c r="E861" s="94"/>
      <c r="F861" s="95"/>
      <c r="G861" s="104"/>
      <c r="H861" s="99"/>
      <c r="I861" s="100"/>
      <c r="J861" s="101"/>
    </row>
    <row r="862" spans="1:10" ht="15.75" customHeight="1">
      <c r="A862" s="91"/>
      <c r="B862" s="92"/>
      <c r="C862" s="102"/>
      <c r="D862" s="68"/>
      <c r="E862" s="94"/>
      <c r="F862" s="95"/>
      <c r="G862" s="104"/>
      <c r="H862" s="99"/>
      <c r="I862" s="100"/>
      <c r="J862" s="101"/>
    </row>
    <row r="863" spans="1:10" ht="15.75" customHeight="1">
      <c r="A863" s="91"/>
      <c r="B863" s="92"/>
      <c r="C863" s="102"/>
      <c r="D863" s="68"/>
      <c r="E863" s="94"/>
      <c r="F863" s="95"/>
      <c r="G863" s="104"/>
      <c r="H863" s="99"/>
      <c r="I863" s="100"/>
      <c r="J863" s="101"/>
    </row>
    <row r="864" spans="1:10" ht="15.75" customHeight="1">
      <c r="A864" s="91"/>
      <c r="B864" s="92"/>
      <c r="C864" s="102"/>
      <c r="D864" s="68"/>
      <c r="E864" s="94"/>
      <c r="F864" s="95"/>
      <c r="G864" s="104"/>
      <c r="H864" s="99"/>
      <c r="I864" s="100"/>
      <c r="J864" s="101"/>
    </row>
    <row r="865" spans="1:10" ht="15.75" customHeight="1">
      <c r="A865" s="91"/>
      <c r="B865" s="92"/>
      <c r="C865" s="102"/>
      <c r="D865" s="68"/>
      <c r="E865" s="94"/>
      <c r="F865" s="95"/>
      <c r="G865" s="104"/>
      <c r="H865" s="99"/>
      <c r="I865" s="100"/>
      <c r="J865" s="101"/>
    </row>
    <row r="866" spans="1:10" ht="15.75" customHeight="1">
      <c r="A866" s="91"/>
      <c r="B866" s="92"/>
      <c r="C866" s="102"/>
      <c r="D866" s="68"/>
      <c r="E866" s="94"/>
      <c r="F866" s="95"/>
      <c r="G866" s="104"/>
      <c r="H866" s="99"/>
      <c r="I866" s="100"/>
      <c r="J866" s="101"/>
    </row>
    <row r="867" spans="1:10" ht="15.75" customHeight="1">
      <c r="A867" s="91"/>
      <c r="B867" s="92"/>
      <c r="C867" s="102"/>
      <c r="D867" s="68"/>
      <c r="E867" s="94"/>
      <c r="F867" s="95"/>
      <c r="G867" s="104"/>
      <c r="H867" s="99"/>
      <c r="I867" s="100"/>
      <c r="J867" s="101"/>
    </row>
    <row r="868" spans="1:10" ht="15.75" customHeight="1">
      <c r="A868" s="91"/>
      <c r="B868" s="92"/>
      <c r="C868" s="102"/>
      <c r="D868" s="68"/>
      <c r="E868" s="94"/>
      <c r="F868" s="95"/>
      <c r="G868" s="104"/>
      <c r="H868" s="99"/>
      <c r="I868" s="100"/>
      <c r="J868" s="101"/>
    </row>
    <row r="869" spans="1:10" ht="15.75" customHeight="1">
      <c r="A869" s="91"/>
      <c r="B869" s="92"/>
      <c r="C869" s="102"/>
      <c r="D869" s="68"/>
      <c r="E869" s="94"/>
      <c r="F869" s="95"/>
      <c r="G869" s="104"/>
      <c r="H869" s="99"/>
      <c r="I869" s="100"/>
      <c r="J869" s="101"/>
    </row>
    <row r="870" spans="1:10" ht="15.75" customHeight="1">
      <c r="A870" s="91"/>
      <c r="B870" s="92"/>
      <c r="C870" s="102"/>
      <c r="D870" s="68"/>
      <c r="E870" s="94"/>
      <c r="F870" s="95"/>
      <c r="G870" s="104"/>
      <c r="H870" s="99"/>
      <c r="I870" s="100"/>
      <c r="J870" s="101"/>
    </row>
    <row r="871" spans="1:10" ht="15.75" customHeight="1">
      <c r="A871" s="91"/>
      <c r="B871" s="92"/>
      <c r="C871" s="102"/>
      <c r="D871" s="68"/>
      <c r="E871" s="94"/>
      <c r="F871" s="95"/>
      <c r="G871" s="104"/>
      <c r="H871" s="99"/>
      <c r="I871" s="100"/>
      <c r="J871" s="101"/>
    </row>
    <row r="872" spans="1:10" ht="15.75" customHeight="1">
      <c r="A872" s="91"/>
      <c r="B872" s="92"/>
      <c r="C872" s="102"/>
      <c r="D872" s="68"/>
      <c r="E872" s="94"/>
      <c r="F872" s="95"/>
      <c r="G872" s="104"/>
      <c r="H872" s="99"/>
      <c r="I872" s="100"/>
      <c r="J872" s="101"/>
    </row>
    <row r="873" spans="1:10" ht="15.75" customHeight="1">
      <c r="A873" s="91"/>
      <c r="B873" s="92"/>
      <c r="C873" s="102"/>
      <c r="D873" s="68"/>
      <c r="E873" s="94"/>
      <c r="F873" s="95"/>
      <c r="G873" s="104"/>
      <c r="H873" s="99"/>
      <c r="I873" s="100"/>
      <c r="J873" s="101"/>
    </row>
    <row r="874" spans="1:10" ht="15.75" customHeight="1">
      <c r="A874" s="91"/>
      <c r="B874" s="92"/>
      <c r="C874" s="102"/>
      <c r="D874" s="68"/>
      <c r="E874" s="94"/>
      <c r="F874" s="95"/>
      <c r="G874" s="104"/>
      <c r="H874" s="99"/>
      <c r="I874" s="100"/>
      <c r="J874" s="101"/>
    </row>
    <row r="875" spans="1:10" ht="15.75" customHeight="1">
      <c r="A875" s="91"/>
      <c r="B875" s="92"/>
      <c r="C875" s="102"/>
      <c r="D875" s="68"/>
      <c r="E875" s="94"/>
      <c r="F875" s="95"/>
      <c r="G875" s="104"/>
      <c r="H875" s="99"/>
      <c r="I875" s="100"/>
      <c r="J875" s="101"/>
    </row>
    <row r="876" spans="1:10" ht="15.75" customHeight="1">
      <c r="A876" s="91"/>
      <c r="B876" s="92"/>
      <c r="C876" s="102"/>
      <c r="D876" s="68"/>
      <c r="E876" s="94"/>
      <c r="F876" s="95"/>
      <c r="G876" s="104"/>
      <c r="H876" s="99"/>
      <c r="I876" s="100"/>
      <c r="J876" s="101"/>
    </row>
    <row r="877" spans="1:10" ht="15.75" customHeight="1">
      <c r="A877" s="91"/>
      <c r="B877" s="92"/>
      <c r="C877" s="102"/>
      <c r="D877" s="68"/>
      <c r="E877" s="94"/>
      <c r="F877" s="95"/>
      <c r="G877" s="104"/>
      <c r="H877" s="99"/>
      <c r="I877" s="100"/>
      <c r="J877" s="101"/>
    </row>
    <row r="878" spans="1:10" ht="15.75" customHeight="1">
      <c r="A878" s="91"/>
      <c r="B878" s="92"/>
      <c r="C878" s="102"/>
      <c r="D878" s="68"/>
      <c r="E878" s="94"/>
      <c r="F878" s="95"/>
      <c r="G878" s="104"/>
      <c r="H878" s="99"/>
      <c r="I878" s="100"/>
      <c r="J878" s="101"/>
    </row>
    <row r="879" spans="1:10" ht="15.75" customHeight="1">
      <c r="A879" s="91"/>
      <c r="B879" s="92"/>
      <c r="C879" s="102"/>
      <c r="D879" s="68"/>
      <c r="E879" s="94"/>
      <c r="F879" s="95"/>
      <c r="G879" s="104"/>
      <c r="H879" s="99"/>
      <c r="I879" s="100"/>
      <c r="J879" s="101"/>
    </row>
    <row r="880" spans="1:10" ht="15.75" customHeight="1">
      <c r="A880" s="91"/>
      <c r="B880" s="92"/>
      <c r="C880" s="102"/>
      <c r="D880" s="68"/>
      <c r="E880" s="94"/>
      <c r="F880" s="95"/>
      <c r="G880" s="104"/>
      <c r="H880" s="99"/>
      <c r="I880" s="100"/>
      <c r="J880" s="101"/>
    </row>
    <row r="881" spans="1:10" ht="15.75" customHeight="1">
      <c r="A881" s="91"/>
      <c r="B881" s="92"/>
      <c r="C881" s="102"/>
      <c r="D881" s="68"/>
      <c r="E881" s="94"/>
      <c r="F881" s="95"/>
      <c r="G881" s="104"/>
      <c r="H881" s="99"/>
      <c r="I881" s="100"/>
      <c r="J881" s="101"/>
    </row>
    <row r="882" spans="1:10" ht="15.75" customHeight="1">
      <c r="A882" s="91"/>
      <c r="B882" s="92"/>
      <c r="C882" s="102"/>
      <c r="D882" s="68"/>
      <c r="E882" s="94"/>
      <c r="F882" s="95"/>
      <c r="G882" s="104"/>
      <c r="H882" s="99"/>
      <c r="I882" s="100"/>
      <c r="J882" s="101"/>
    </row>
    <row r="883" spans="1:10" ht="15.75" customHeight="1">
      <c r="A883" s="91"/>
      <c r="B883" s="92"/>
      <c r="C883" s="102"/>
      <c r="D883" s="68"/>
      <c r="E883" s="94"/>
      <c r="F883" s="95"/>
      <c r="G883" s="104"/>
      <c r="H883" s="99"/>
      <c r="I883" s="100"/>
      <c r="J883" s="101"/>
    </row>
    <row r="884" spans="1:10" ht="15.75" customHeight="1">
      <c r="A884" s="91"/>
      <c r="B884" s="92"/>
      <c r="C884" s="102"/>
      <c r="D884" s="68"/>
      <c r="E884" s="94"/>
      <c r="F884" s="95"/>
      <c r="G884" s="104"/>
      <c r="H884" s="99"/>
      <c r="I884" s="100"/>
      <c r="J884" s="101"/>
    </row>
    <row r="885" spans="1:10" ht="15.75" customHeight="1">
      <c r="A885" s="91"/>
      <c r="B885" s="92"/>
      <c r="C885" s="102"/>
      <c r="D885" s="68"/>
      <c r="E885" s="94"/>
      <c r="F885" s="95"/>
      <c r="G885" s="104"/>
      <c r="H885" s="99"/>
      <c r="I885" s="100"/>
      <c r="J885" s="101"/>
    </row>
    <row r="886" spans="1:10" ht="15.75" customHeight="1">
      <c r="A886" s="91"/>
      <c r="B886" s="92"/>
      <c r="C886" s="102"/>
      <c r="D886" s="68"/>
      <c r="E886" s="94"/>
      <c r="F886" s="95"/>
      <c r="G886" s="104"/>
      <c r="H886" s="99"/>
      <c r="I886" s="100"/>
      <c r="J886" s="101"/>
    </row>
    <row r="887" spans="1:10" ht="15.75" customHeight="1">
      <c r="A887" s="91"/>
      <c r="B887" s="92"/>
      <c r="C887" s="102"/>
      <c r="D887" s="68"/>
      <c r="E887" s="94"/>
      <c r="F887" s="95"/>
      <c r="G887" s="104"/>
      <c r="H887" s="99"/>
      <c r="I887" s="100"/>
      <c r="J887" s="101"/>
    </row>
    <row r="888" spans="1:10" ht="15.75" customHeight="1">
      <c r="A888" s="91"/>
      <c r="B888" s="92"/>
      <c r="C888" s="102"/>
      <c r="D888" s="68"/>
      <c r="E888" s="94"/>
      <c r="F888" s="95"/>
      <c r="G888" s="104"/>
      <c r="H888" s="99"/>
      <c r="I888" s="100"/>
      <c r="J888" s="101"/>
    </row>
    <row r="889" spans="1:10" ht="15.75" customHeight="1">
      <c r="A889" s="91"/>
      <c r="B889" s="92"/>
      <c r="C889" s="102"/>
      <c r="D889" s="68"/>
      <c r="E889" s="94"/>
      <c r="F889" s="95"/>
      <c r="G889" s="104"/>
      <c r="H889" s="99"/>
      <c r="I889" s="100"/>
      <c r="J889" s="101"/>
    </row>
    <row r="890" spans="1:10" ht="15.75" customHeight="1">
      <c r="A890" s="91"/>
      <c r="B890" s="92"/>
      <c r="C890" s="102"/>
      <c r="D890" s="68"/>
      <c r="E890" s="94"/>
      <c r="F890" s="95"/>
      <c r="G890" s="104"/>
      <c r="H890" s="99"/>
      <c r="I890" s="100"/>
      <c r="J890" s="101"/>
    </row>
    <row r="891" spans="1:10" ht="15.75" customHeight="1">
      <c r="A891" s="91"/>
      <c r="B891" s="92"/>
      <c r="C891" s="102"/>
      <c r="D891" s="68"/>
      <c r="E891" s="94"/>
      <c r="F891" s="95"/>
      <c r="G891" s="104"/>
      <c r="H891" s="99"/>
      <c r="I891" s="100"/>
      <c r="J891" s="101"/>
    </row>
    <row r="892" spans="1:10" ht="15.75" customHeight="1">
      <c r="A892" s="91"/>
      <c r="B892" s="92"/>
      <c r="C892" s="102"/>
      <c r="D892" s="68"/>
      <c r="E892" s="94"/>
      <c r="F892" s="95"/>
      <c r="G892" s="104"/>
      <c r="H892" s="99"/>
      <c r="I892" s="100"/>
      <c r="J892" s="101"/>
    </row>
    <row r="893" spans="1:10" ht="15.75" customHeight="1">
      <c r="A893" s="91"/>
      <c r="B893" s="92"/>
      <c r="C893" s="102"/>
      <c r="D893" s="68"/>
      <c r="E893" s="94"/>
      <c r="F893" s="95"/>
      <c r="G893" s="104"/>
      <c r="H893" s="99"/>
      <c r="I893" s="100"/>
      <c r="J893" s="101"/>
    </row>
    <row r="894" spans="1:10" ht="15.75" customHeight="1">
      <c r="A894" s="91"/>
      <c r="B894" s="92"/>
      <c r="C894" s="102"/>
      <c r="D894" s="68"/>
      <c r="E894" s="94"/>
      <c r="F894" s="95"/>
      <c r="G894" s="104"/>
      <c r="H894" s="99"/>
      <c r="I894" s="100"/>
      <c r="J894" s="101"/>
    </row>
    <row r="895" spans="1:10" ht="15.75" customHeight="1">
      <c r="A895" s="91"/>
      <c r="B895" s="92"/>
      <c r="C895" s="102"/>
      <c r="D895" s="68"/>
      <c r="E895" s="94"/>
      <c r="F895" s="95"/>
      <c r="G895" s="104"/>
      <c r="H895" s="99"/>
      <c r="I895" s="100"/>
      <c r="J895" s="101"/>
    </row>
    <row r="896" spans="1:10" ht="15.75" customHeight="1">
      <c r="A896" s="91"/>
      <c r="B896" s="92"/>
      <c r="C896" s="102"/>
      <c r="D896" s="68"/>
      <c r="E896" s="94"/>
      <c r="F896" s="95"/>
      <c r="G896" s="104"/>
      <c r="H896" s="99"/>
      <c r="I896" s="100"/>
      <c r="J896" s="101"/>
    </row>
    <row r="897" spans="1:10" ht="15.75" customHeight="1">
      <c r="A897" s="91"/>
      <c r="B897" s="92"/>
      <c r="C897" s="102"/>
      <c r="D897" s="68"/>
      <c r="E897" s="94"/>
      <c r="F897" s="95"/>
      <c r="G897" s="104"/>
      <c r="H897" s="99"/>
      <c r="I897" s="100"/>
      <c r="J897" s="101"/>
    </row>
    <row r="898" spans="1:10" ht="15.75" customHeight="1">
      <c r="A898" s="91"/>
      <c r="B898" s="92"/>
      <c r="C898" s="102"/>
      <c r="D898" s="68"/>
      <c r="E898" s="94"/>
      <c r="F898" s="95"/>
      <c r="G898" s="104"/>
      <c r="H898" s="99"/>
      <c r="I898" s="100"/>
      <c r="J898" s="101"/>
    </row>
    <row r="899" spans="1:10" ht="15.75" customHeight="1">
      <c r="A899" s="91"/>
      <c r="B899" s="92"/>
      <c r="C899" s="102"/>
      <c r="D899" s="68"/>
      <c r="E899" s="94"/>
      <c r="F899" s="95"/>
      <c r="G899" s="104"/>
      <c r="H899" s="99"/>
      <c r="I899" s="100"/>
      <c r="J899" s="101"/>
    </row>
    <row r="900" spans="1:10" ht="15.75" customHeight="1">
      <c r="A900" s="91"/>
      <c r="B900" s="92"/>
      <c r="C900" s="102"/>
      <c r="D900" s="68"/>
      <c r="E900" s="94"/>
      <c r="F900" s="95"/>
      <c r="G900" s="104"/>
      <c r="H900" s="99"/>
      <c r="I900" s="100"/>
      <c r="J900" s="101"/>
    </row>
    <row r="901" spans="1:10" ht="15.75" customHeight="1">
      <c r="A901" s="91"/>
      <c r="B901" s="92"/>
      <c r="C901" s="102"/>
      <c r="D901" s="68"/>
      <c r="E901" s="94"/>
      <c r="F901" s="95"/>
      <c r="G901" s="104"/>
      <c r="H901" s="99"/>
      <c r="I901" s="100"/>
      <c r="J901" s="101"/>
    </row>
    <row r="902" spans="1:10" ht="15.75" customHeight="1">
      <c r="A902" s="91"/>
      <c r="B902" s="92"/>
      <c r="C902" s="102"/>
      <c r="D902" s="68"/>
      <c r="E902" s="94"/>
      <c r="F902" s="95"/>
      <c r="G902" s="104"/>
      <c r="H902" s="99"/>
      <c r="I902" s="100"/>
      <c r="J902" s="101"/>
    </row>
    <row r="903" spans="1:10" ht="15.75" customHeight="1">
      <c r="A903" s="91"/>
      <c r="B903" s="92"/>
      <c r="C903" s="102"/>
      <c r="D903" s="68"/>
      <c r="E903" s="94"/>
      <c r="F903" s="95"/>
      <c r="G903" s="104"/>
      <c r="H903" s="99"/>
      <c r="I903" s="100"/>
      <c r="J903" s="101"/>
    </row>
    <row r="904" spans="1:10" ht="15.75" customHeight="1">
      <c r="A904" s="91"/>
      <c r="B904" s="92"/>
      <c r="C904" s="102"/>
      <c r="D904" s="68"/>
      <c r="E904" s="94"/>
      <c r="F904" s="95"/>
      <c r="G904" s="104"/>
      <c r="H904" s="99"/>
      <c r="I904" s="100"/>
      <c r="J904" s="101"/>
    </row>
    <row r="905" spans="1:10" ht="15.75" customHeight="1">
      <c r="A905" s="91"/>
      <c r="B905" s="92"/>
      <c r="C905" s="102"/>
      <c r="D905" s="68"/>
      <c r="E905" s="94"/>
      <c r="F905" s="95"/>
      <c r="G905" s="104"/>
      <c r="H905" s="99"/>
      <c r="I905" s="100"/>
      <c r="J905" s="101"/>
    </row>
    <row r="906" spans="1:10" ht="15.75" customHeight="1">
      <c r="A906" s="91"/>
      <c r="B906" s="92"/>
      <c r="C906" s="102"/>
      <c r="D906" s="68"/>
      <c r="E906" s="94"/>
      <c r="F906" s="95"/>
      <c r="G906" s="104"/>
      <c r="H906" s="99"/>
      <c r="I906" s="100"/>
      <c r="J906" s="101"/>
    </row>
    <row r="907" spans="1:10" ht="15.75" customHeight="1">
      <c r="A907" s="91"/>
      <c r="B907" s="92"/>
      <c r="C907" s="102"/>
      <c r="D907" s="68"/>
      <c r="E907" s="94"/>
      <c r="F907" s="95"/>
      <c r="G907" s="104"/>
      <c r="H907" s="99"/>
      <c r="I907" s="100"/>
      <c r="J907" s="101"/>
    </row>
    <row r="908" spans="1:10" ht="15.75" customHeight="1">
      <c r="A908" s="91"/>
      <c r="B908" s="92"/>
      <c r="C908" s="102"/>
      <c r="D908" s="68"/>
      <c r="E908" s="94"/>
      <c r="F908" s="95"/>
      <c r="G908" s="104"/>
      <c r="H908" s="99"/>
      <c r="I908" s="100"/>
      <c r="J908" s="101"/>
    </row>
    <row r="909" spans="1:10" ht="15.75" customHeight="1">
      <c r="A909" s="91"/>
      <c r="B909" s="92"/>
      <c r="C909" s="102"/>
      <c r="D909" s="68"/>
      <c r="E909" s="94"/>
      <c r="F909" s="95"/>
      <c r="G909" s="104"/>
      <c r="H909" s="99"/>
      <c r="I909" s="100"/>
      <c r="J909" s="101"/>
    </row>
    <row r="910" spans="1:10" ht="15.75" customHeight="1">
      <c r="A910" s="91"/>
      <c r="B910" s="92"/>
      <c r="C910" s="102"/>
      <c r="D910" s="68"/>
      <c r="E910" s="94"/>
      <c r="F910" s="95"/>
      <c r="G910" s="104"/>
      <c r="H910" s="99"/>
      <c r="I910" s="100"/>
      <c r="J910" s="101"/>
    </row>
    <row r="911" spans="1:10" ht="15.75" customHeight="1">
      <c r="A911" s="91"/>
      <c r="B911" s="92"/>
      <c r="C911" s="102"/>
      <c r="D911" s="68"/>
      <c r="E911" s="94"/>
      <c r="F911" s="95"/>
      <c r="G911" s="104"/>
      <c r="H911" s="99"/>
      <c r="I911" s="100"/>
      <c r="J911" s="101"/>
    </row>
    <row r="912" spans="1:10" ht="15.75" customHeight="1">
      <c r="A912" s="91"/>
      <c r="B912" s="92"/>
      <c r="C912" s="102"/>
      <c r="D912" s="68"/>
      <c r="E912" s="94"/>
      <c r="F912" s="95"/>
      <c r="G912" s="104"/>
      <c r="H912" s="99"/>
      <c r="I912" s="100"/>
      <c r="J912" s="101"/>
    </row>
    <row r="913" spans="1:10" ht="15.75" customHeight="1">
      <c r="A913" s="91"/>
      <c r="B913" s="92"/>
      <c r="C913" s="102"/>
      <c r="D913" s="68"/>
      <c r="E913" s="94"/>
      <c r="F913" s="95"/>
      <c r="G913" s="104"/>
      <c r="H913" s="99"/>
      <c r="I913" s="100"/>
      <c r="J913" s="101"/>
    </row>
    <row r="914" spans="1:10" ht="15.75" customHeight="1">
      <c r="A914" s="91"/>
      <c r="B914" s="92"/>
      <c r="C914" s="102"/>
      <c r="D914" s="68"/>
      <c r="E914" s="94"/>
      <c r="F914" s="95"/>
      <c r="G914" s="104"/>
      <c r="H914" s="99"/>
      <c r="I914" s="100"/>
      <c r="J914" s="101"/>
    </row>
    <row r="915" spans="1:10" ht="15.75" customHeight="1">
      <c r="A915" s="91"/>
      <c r="B915" s="92"/>
      <c r="C915" s="102"/>
      <c r="D915" s="68"/>
      <c r="E915" s="94"/>
      <c r="F915" s="95"/>
      <c r="G915" s="104"/>
      <c r="H915" s="99"/>
      <c r="I915" s="100"/>
      <c r="J915" s="101"/>
    </row>
    <row r="916" spans="1:10" ht="15.75" customHeight="1">
      <c r="A916" s="91"/>
      <c r="B916" s="92"/>
      <c r="C916" s="102"/>
      <c r="D916" s="68"/>
      <c r="E916" s="94"/>
      <c r="F916" s="95"/>
      <c r="G916" s="104"/>
      <c r="H916" s="99"/>
      <c r="I916" s="100"/>
      <c r="J916" s="101"/>
    </row>
    <row r="917" spans="1:10" ht="15.75" customHeight="1">
      <c r="A917" s="91"/>
      <c r="B917" s="92"/>
      <c r="C917" s="102"/>
      <c r="D917" s="68"/>
      <c r="E917" s="94"/>
      <c r="F917" s="95"/>
      <c r="G917" s="104"/>
      <c r="H917" s="99"/>
      <c r="I917" s="100"/>
      <c r="J917" s="101"/>
    </row>
    <row r="918" spans="1:10" ht="15.75" customHeight="1">
      <c r="A918" s="91"/>
      <c r="B918" s="92"/>
      <c r="C918" s="102"/>
      <c r="D918" s="68"/>
      <c r="E918" s="94"/>
      <c r="F918" s="95"/>
      <c r="G918" s="104"/>
      <c r="H918" s="99"/>
      <c r="I918" s="100"/>
      <c r="J918" s="101"/>
    </row>
    <row r="919" spans="1:10" ht="15.75" customHeight="1">
      <c r="A919" s="91"/>
      <c r="B919" s="92"/>
      <c r="C919" s="102"/>
      <c r="D919" s="68"/>
      <c r="E919" s="94"/>
      <c r="F919" s="95"/>
      <c r="G919" s="104"/>
      <c r="H919" s="99"/>
      <c r="I919" s="100"/>
      <c r="J919" s="101"/>
    </row>
    <row r="920" spans="1:10" ht="15.75" customHeight="1">
      <c r="A920" s="91"/>
      <c r="B920" s="92"/>
      <c r="C920" s="102"/>
      <c r="D920" s="68"/>
      <c r="E920" s="94"/>
      <c r="F920" s="95"/>
      <c r="G920" s="104"/>
      <c r="H920" s="99"/>
      <c r="I920" s="100"/>
      <c r="J920" s="101"/>
    </row>
    <row r="921" spans="1:10" ht="15.75" customHeight="1">
      <c r="A921" s="91"/>
      <c r="B921" s="92"/>
      <c r="C921" s="102"/>
      <c r="D921" s="68"/>
      <c r="E921" s="94"/>
      <c r="F921" s="95"/>
      <c r="G921" s="104"/>
      <c r="H921" s="99"/>
      <c r="I921" s="100"/>
      <c r="J921" s="101"/>
    </row>
    <row r="922" spans="1:10" ht="15.75" customHeight="1">
      <c r="A922" s="91"/>
      <c r="B922" s="92"/>
      <c r="C922" s="102"/>
      <c r="D922" s="68"/>
      <c r="E922" s="94"/>
      <c r="F922" s="95"/>
      <c r="G922" s="104"/>
      <c r="H922" s="99"/>
      <c r="I922" s="100"/>
      <c r="J922" s="101"/>
    </row>
    <row r="923" spans="1:10" ht="15.75" customHeight="1">
      <c r="A923" s="91"/>
      <c r="B923" s="92"/>
      <c r="C923" s="102"/>
      <c r="D923" s="68"/>
      <c r="E923" s="94"/>
      <c r="F923" s="95"/>
      <c r="G923" s="104"/>
      <c r="H923" s="99"/>
      <c r="I923" s="100"/>
      <c r="J923" s="101"/>
    </row>
    <row r="924" spans="1:10" ht="15.75" customHeight="1">
      <c r="A924" s="91"/>
      <c r="B924" s="92"/>
      <c r="C924" s="102"/>
      <c r="D924" s="68"/>
      <c r="E924" s="94"/>
      <c r="F924" s="95"/>
      <c r="G924" s="104"/>
      <c r="H924" s="99"/>
      <c r="I924" s="100"/>
      <c r="J924" s="101"/>
    </row>
    <row r="925" spans="1:10" ht="15.75" customHeight="1">
      <c r="A925" s="91"/>
      <c r="B925" s="92"/>
      <c r="C925" s="102"/>
      <c r="D925" s="68"/>
      <c r="E925" s="94"/>
      <c r="F925" s="95"/>
      <c r="G925" s="104"/>
      <c r="H925" s="99"/>
      <c r="I925" s="100"/>
      <c r="J925" s="101"/>
    </row>
    <row r="926" spans="1:10" ht="15.75" customHeight="1">
      <c r="A926" s="91"/>
      <c r="B926" s="92"/>
      <c r="C926" s="102"/>
      <c r="D926" s="68"/>
      <c r="E926" s="94"/>
      <c r="F926" s="95"/>
      <c r="G926" s="104"/>
      <c r="H926" s="99"/>
      <c r="I926" s="100"/>
      <c r="J926" s="101"/>
    </row>
    <row r="927" spans="1:10" ht="15.75" customHeight="1">
      <c r="A927" s="91"/>
      <c r="B927" s="92"/>
      <c r="C927" s="102"/>
      <c r="D927" s="68"/>
      <c r="E927" s="94"/>
      <c r="F927" s="95"/>
      <c r="G927" s="104"/>
      <c r="H927" s="99"/>
      <c r="I927" s="100"/>
      <c r="J927" s="101"/>
    </row>
    <row r="928" spans="1:10" ht="15.75" customHeight="1">
      <c r="A928" s="91"/>
      <c r="B928" s="92"/>
      <c r="C928" s="102"/>
      <c r="D928" s="68"/>
      <c r="E928" s="94"/>
      <c r="F928" s="95"/>
      <c r="G928" s="104"/>
      <c r="H928" s="99"/>
      <c r="I928" s="100"/>
      <c r="J928" s="101"/>
    </row>
    <row r="929" spans="1:10" ht="15.75" customHeight="1">
      <c r="A929" s="91"/>
      <c r="B929" s="92"/>
      <c r="C929" s="102"/>
      <c r="D929" s="68"/>
      <c r="E929" s="94"/>
      <c r="F929" s="95"/>
      <c r="G929" s="104"/>
      <c r="H929" s="99"/>
      <c r="I929" s="100"/>
      <c r="J929" s="101"/>
    </row>
    <row r="930" spans="1:10" ht="15.75" customHeight="1">
      <c r="A930" s="91"/>
      <c r="B930" s="92"/>
      <c r="C930" s="102"/>
      <c r="D930" s="68"/>
      <c r="E930" s="94"/>
      <c r="F930" s="95"/>
      <c r="G930" s="104"/>
      <c r="H930" s="99"/>
      <c r="I930" s="100"/>
      <c r="J930" s="101"/>
    </row>
    <row r="931" spans="1:10" ht="15.75" customHeight="1">
      <c r="A931" s="91"/>
      <c r="B931" s="92"/>
      <c r="C931" s="102"/>
      <c r="D931" s="68"/>
      <c r="E931" s="94"/>
      <c r="F931" s="95"/>
      <c r="G931" s="104"/>
      <c r="H931" s="99"/>
      <c r="I931" s="100"/>
      <c r="J931" s="101"/>
    </row>
    <row r="932" spans="1:10" ht="15.75" customHeight="1">
      <c r="A932" s="91"/>
      <c r="B932" s="92"/>
      <c r="C932" s="102"/>
      <c r="D932" s="68"/>
      <c r="E932" s="94"/>
      <c r="F932" s="95"/>
      <c r="G932" s="104"/>
      <c r="H932" s="99"/>
      <c r="I932" s="100"/>
      <c r="J932" s="101"/>
    </row>
    <row r="933" spans="1:10" ht="15.75" customHeight="1">
      <c r="A933" s="91"/>
      <c r="B933" s="92"/>
      <c r="C933" s="102"/>
      <c r="D933" s="68"/>
      <c r="E933" s="94"/>
      <c r="F933" s="95"/>
      <c r="G933" s="104"/>
      <c r="H933" s="99"/>
      <c r="I933" s="100"/>
      <c r="J933" s="101"/>
    </row>
    <row r="934" spans="1:10" ht="15.75" customHeight="1">
      <c r="A934" s="91"/>
      <c r="B934" s="92"/>
      <c r="C934" s="102"/>
      <c r="D934" s="68"/>
      <c r="E934" s="94"/>
      <c r="F934" s="95"/>
      <c r="G934" s="104"/>
      <c r="H934" s="99"/>
      <c r="I934" s="100"/>
      <c r="J934" s="101"/>
    </row>
    <row r="935" spans="1:10" ht="15.75" customHeight="1">
      <c r="A935" s="91"/>
      <c r="B935" s="92"/>
      <c r="C935" s="102"/>
      <c r="D935" s="68"/>
      <c r="E935" s="94"/>
      <c r="F935" s="95"/>
      <c r="G935" s="104"/>
      <c r="H935" s="99"/>
      <c r="I935" s="100"/>
      <c r="J935" s="101"/>
    </row>
    <row r="936" spans="1:10" ht="15.75" customHeight="1">
      <c r="A936" s="91"/>
      <c r="B936" s="92"/>
      <c r="C936" s="102"/>
      <c r="D936" s="68"/>
      <c r="E936" s="94"/>
      <c r="F936" s="95"/>
      <c r="G936" s="104"/>
      <c r="H936" s="99"/>
      <c r="I936" s="100"/>
      <c r="J936" s="101"/>
    </row>
    <row r="937" spans="1:10" ht="15.75" customHeight="1">
      <c r="A937" s="91"/>
      <c r="B937" s="92"/>
      <c r="C937" s="102"/>
      <c r="D937" s="68"/>
      <c r="E937" s="94"/>
      <c r="F937" s="95"/>
      <c r="G937" s="104"/>
      <c r="H937" s="99"/>
      <c r="I937" s="100"/>
      <c r="J937" s="101"/>
    </row>
    <row r="938" spans="1:10" ht="15.75" customHeight="1">
      <c r="A938" s="91"/>
      <c r="B938" s="92"/>
      <c r="C938" s="102"/>
      <c r="D938" s="68"/>
      <c r="E938" s="94"/>
      <c r="F938" s="95"/>
      <c r="G938" s="104"/>
      <c r="H938" s="99"/>
      <c r="I938" s="100"/>
      <c r="J938" s="101"/>
    </row>
    <row r="939" spans="1:10" ht="15.75" customHeight="1">
      <c r="A939" s="91"/>
      <c r="B939" s="92"/>
      <c r="C939" s="102"/>
      <c r="D939" s="68"/>
      <c r="E939" s="94"/>
      <c r="F939" s="95"/>
      <c r="G939" s="104"/>
      <c r="H939" s="99"/>
      <c r="I939" s="100"/>
      <c r="J939" s="101"/>
    </row>
    <row r="940" spans="1:10" ht="15.75" customHeight="1">
      <c r="A940" s="91"/>
      <c r="B940" s="92"/>
      <c r="C940" s="102"/>
      <c r="D940" s="68"/>
      <c r="E940" s="94"/>
      <c r="F940" s="95"/>
      <c r="G940" s="104"/>
      <c r="H940" s="99"/>
      <c r="I940" s="100"/>
      <c r="J940" s="101"/>
    </row>
    <row r="941" spans="1:10" ht="15.75" customHeight="1">
      <c r="A941" s="91"/>
      <c r="B941" s="92"/>
      <c r="C941" s="102"/>
      <c r="D941" s="68"/>
      <c r="E941" s="94"/>
      <c r="F941" s="95"/>
      <c r="G941" s="104"/>
      <c r="H941" s="99"/>
      <c r="I941" s="100"/>
      <c r="J941" s="101"/>
    </row>
    <row r="942" spans="1:10" ht="15.75" customHeight="1">
      <c r="A942" s="91"/>
      <c r="B942" s="92"/>
      <c r="C942" s="102"/>
      <c r="D942" s="68"/>
      <c r="E942" s="94"/>
      <c r="F942" s="95"/>
      <c r="G942" s="104"/>
      <c r="H942" s="99"/>
      <c r="I942" s="100"/>
      <c r="J942" s="101"/>
    </row>
    <row r="943" spans="1:10" ht="15.75" customHeight="1">
      <c r="A943" s="91"/>
      <c r="B943" s="92"/>
      <c r="C943" s="102"/>
      <c r="D943" s="68"/>
      <c r="E943" s="94"/>
      <c r="F943" s="95"/>
      <c r="G943" s="104"/>
      <c r="H943" s="99"/>
      <c r="I943" s="100"/>
      <c r="J943" s="101"/>
    </row>
    <row r="944" spans="1:10" ht="15.75" customHeight="1">
      <c r="A944" s="91"/>
      <c r="B944" s="92"/>
      <c r="C944" s="102"/>
      <c r="D944" s="68"/>
      <c r="E944" s="94"/>
      <c r="F944" s="95"/>
      <c r="G944" s="104"/>
      <c r="H944" s="99"/>
      <c r="I944" s="100"/>
      <c r="J944" s="101"/>
    </row>
    <row r="945" spans="1:10" ht="15.75" customHeight="1">
      <c r="A945" s="91"/>
      <c r="B945" s="92"/>
      <c r="C945" s="102"/>
      <c r="D945" s="68"/>
      <c r="E945" s="94"/>
      <c r="F945" s="95"/>
      <c r="G945" s="104"/>
      <c r="H945" s="99"/>
      <c r="I945" s="100"/>
      <c r="J945" s="101"/>
    </row>
    <row r="946" spans="1:10" ht="15.75" customHeight="1">
      <c r="A946" s="91"/>
      <c r="B946" s="92"/>
      <c r="C946" s="102"/>
      <c r="D946" s="68"/>
      <c r="E946" s="94"/>
      <c r="F946" s="95"/>
      <c r="G946" s="104"/>
      <c r="H946" s="99"/>
      <c r="I946" s="100"/>
      <c r="J946" s="101"/>
    </row>
    <row r="947" spans="1:10" ht="15.75" customHeight="1">
      <c r="A947" s="91"/>
      <c r="B947" s="92"/>
      <c r="C947" s="102"/>
      <c r="D947" s="68"/>
      <c r="E947" s="94"/>
      <c r="F947" s="95"/>
      <c r="G947" s="104"/>
      <c r="H947" s="99"/>
      <c r="I947" s="100"/>
      <c r="J947" s="101"/>
    </row>
    <row r="948" spans="1:10" ht="15.75" customHeight="1">
      <c r="A948" s="91"/>
      <c r="B948" s="92"/>
      <c r="C948" s="102"/>
      <c r="D948" s="68"/>
      <c r="E948" s="94"/>
      <c r="F948" s="95"/>
      <c r="G948" s="104"/>
      <c r="H948" s="99"/>
      <c r="I948" s="100"/>
      <c r="J948" s="101"/>
    </row>
    <row r="949" spans="1:10" ht="15.75" customHeight="1">
      <c r="A949" s="91"/>
      <c r="B949" s="92"/>
      <c r="C949" s="102"/>
      <c r="D949" s="68"/>
      <c r="E949" s="94"/>
      <c r="F949" s="95"/>
      <c r="G949" s="104"/>
      <c r="H949" s="99"/>
      <c r="I949" s="100"/>
      <c r="J949" s="101"/>
    </row>
    <row r="950" spans="1:10" ht="15.75" customHeight="1">
      <c r="A950" s="91"/>
      <c r="B950" s="92"/>
      <c r="C950" s="102"/>
      <c r="D950" s="68"/>
      <c r="E950" s="94"/>
      <c r="F950" s="95"/>
      <c r="G950" s="104"/>
      <c r="H950" s="99"/>
      <c r="I950" s="100"/>
      <c r="J950" s="101"/>
    </row>
    <row r="951" spans="1:10" ht="15.75" customHeight="1">
      <c r="A951" s="91"/>
      <c r="B951" s="92"/>
      <c r="C951" s="102"/>
      <c r="D951" s="68"/>
      <c r="E951" s="94"/>
      <c r="F951" s="95"/>
      <c r="G951" s="104"/>
      <c r="H951" s="99"/>
      <c r="I951" s="100"/>
      <c r="J951" s="101"/>
    </row>
    <row r="952" spans="1:10" ht="15.75" customHeight="1">
      <c r="A952" s="91"/>
      <c r="B952" s="92"/>
      <c r="C952" s="102"/>
      <c r="D952" s="68"/>
      <c r="E952" s="94"/>
      <c r="F952" s="95"/>
      <c r="G952" s="104"/>
      <c r="H952" s="99"/>
      <c r="I952" s="100"/>
      <c r="J952" s="101"/>
    </row>
    <row r="953" spans="1:10" ht="15.75" customHeight="1">
      <c r="A953" s="91"/>
      <c r="B953" s="92"/>
      <c r="C953" s="102"/>
      <c r="D953" s="68"/>
      <c r="E953" s="94"/>
      <c r="F953" s="95"/>
      <c r="G953" s="104"/>
      <c r="H953" s="99"/>
      <c r="I953" s="100"/>
      <c r="J953" s="101"/>
    </row>
    <row r="954" spans="1:10" ht="15.75" customHeight="1">
      <c r="A954" s="91"/>
      <c r="B954" s="92"/>
      <c r="C954" s="102"/>
      <c r="D954" s="68"/>
      <c r="E954" s="94"/>
      <c r="F954" s="95"/>
      <c r="G954" s="104"/>
      <c r="H954" s="99"/>
      <c r="I954" s="100"/>
      <c r="J954" s="101"/>
    </row>
    <row r="955" spans="1:10" ht="15.75" customHeight="1">
      <c r="A955" s="91"/>
      <c r="B955" s="92"/>
      <c r="C955" s="102"/>
      <c r="D955" s="68"/>
      <c r="E955" s="94"/>
      <c r="F955" s="95"/>
      <c r="G955" s="104"/>
      <c r="H955" s="99"/>
      <c r="I955" s="100"/>
      <c r="J955" s="101"/>
    </row>
    <row r="956" spans="1:10" ht="15.75" customHeight="1">
      <c r="A956" s="91"/>
      <c r="B956" s="92"/>
      <c r="C956" s="102"/>
      <c r="D956" s="68"/>
      <c r="E956" s="94"/>
      <c r="F956" s="95"/>
      <c r="G956" s="104"/>
      <c r="H956" s="99"/>
      <c r="I956" s="100"/>
      <c r="J956" s="101"/>
    </row>
    <row r="957" spans="1:10" ht="15.75" customHeight="1">
      <c r="A957" s="91"/>
      <c r="B957" s="92"/>
      <c r="C957" s="102"/>
      <c r="D957" s="68"/>
      <c r="E957" s="94"/>
      <c r="F957" s="95"/>
      <c r="G957" s="104"/>
      <c r="H957" s="99"/>
      <c r="I957" s="100"/>
      <c r="J957" s="101"/>
    </row>
    <row r="958" spans="1:10" ht="15.75" customHeight="1">
      <c r="A958" s="91"/>
      <c r="B958" s="92"/>
      <c r="C958" s="102"/>
      <c r="D958" s="68"/>
      <c r="E958" s="94"/>
      <c r="F958" s="95"/>
      <c r="G958" s="104"/>
      <c r="H958" s="99"/>
      <c r="I958" s="100"/>
      <c r="J958" s="101"/>
    </row>
    <row r="959" spans="1:10" ht="15.75" customHeight="1">
      <c r="A959" s="91"/>
      <c r="B959" s="92"/>
      <c r="C959" s="102"/>
      <c r="D959" s="68"/>
      <c r="E959" s="94"/>
      <c r="F959" s="95"/>
      <c r="G959" s="104"/>
      <c r="H959" s="99"/>
      <c r="I959" s="100"/>
      <c r="J959" s="101"/>
    </row>
    <row r="960" spans="1:10" ht="15.75" customHeight="1">
      <c r="A960" s="91"/>
      <c r="B960" s="92"/>
      <c r="C960" s="102"/>
      <c r="D960" s="68"/>
      <c r="E960" s="94"/>
      <c r="F960" s="95"/>
      <c r="G960" s="104"/>
      <c r="H960" s="99"/>
      <c r="I960" s="100"/>
      <c r="J960" s="101"/>
    </row>
    <row r="961" spans="1:10" ht="15.75" customHeight="1">
      <c r="A961" s="91"/>
      <c r="B961" s="92"/>
      <c r="C961" s="102"/>
      <c r="D961" s="68"/>
      <c r="E961" s="94"/>
      <c r="F961" s="95"/>
      <c r="G961" s="104"/>
      <c r="H961" s="99"/>
      <c r="I961" s="100"/>
      <c r="J961" s="101"/>
    </row>
    <row r="962" spans="1:10" ht="15.75" customHeight="1">
      <c r="A962" s="91"/>
      <c r="B962" s="92"/>
      <c r="C962" s="102"/>
      <c r="D962" s="68"/>
      <c r="E962" s="94"/>
      <c r="F962" s="95"/>
      <c r="G962" s="104"/>
      <c r="H962" s="99"/>
      <c r="I962" s="100"/>
      <c r="J962" s="101"/>
    </row>
    <row r="963" spans="1:10" ht="15.75" customHeight="1">
      <c r="A963" s="91"/>
      <c r="B963" s="92"/>
      <c r="C963" s="102"/>
      <c r="D963" s="68"/>
      <c r="E963" s="94"/>
      <c r="F963" s="95"/>
      <c r="G963" s="104"/>
      <c r="H963" s="99"/>
      <c r="I963" s="100"/>
      <c r="J963" s="101"/>
    </row>
    <row r="964" spans="1:10" ht="15.75" customHeight="1">
      <c r="A964" s="91"/>
      <c r="B964" s="92"/>
      <c r="C964" s="102"/>
      <c r="D964" s="68"/>
      <c r="E964" s="94"/>
      <c r="F964" s="95"/>
      <c r="G964" s="104"/>
      <c r="H964" s="99"/>
      <c r="I964" s="100"/>
      <c r="J964" s="101"/>
    </row>
    <row r="965" spans="1:10" ht="15.75" customHeight="1">
      <c r="A965" s="91"/>
      <c r="B965" s="92"/>
      <c r="C965" s="102"/>
      <c r="D965" s="68"/>
      <c r="E965" s="94"/>
      <c r="F965" s="95"/>
      <c r="G965" s="104"/>
      <c r="H965" s="99"/>
      <c r="I965" s="100"/>
      <c r="J965" s="101"/>
    </row>
    <row r="966" spans="1:10" ht="15.75" customHeight="1">
      <c r="A966" s="91"/>
      <c r="B966" s="92"/>
      <c r="C966" s="102"/>
      <c r="D966" s="68"/>
      <c r="E966" s="94"/>
      <c r="F966" s="95"/>
      <c r="G966" s="104"/>
      <c r="H966" s="99"/>
      <c r="I966" s="100"/>
      <c r="J966" s="101"/>
    </row>
    <row r="967" spans="1:10" ht="15.75" customHeight="1">
      <c r="A967" s="91"/>
      <c r="B967" s="92"/>
      <c r="C967" s="102"/>
      <c r="D967" s="68"/>
      <c r="E967" s="94"/>
      <c r="F967" s="95"/>
      <c r="G967" s="104"/>
      <c r="H967" s="99"/>
      <c r="I967" s="100"/>
      <c r="J967" s="101"/>
    </row>
    <row r="968" spans="1:10" ht="15.75" customHeight="1">
      <c r="A968" s="91"/>
      <c r="B968" s="92"/>
      <c r="C968" s="102"/>
      <c r="D968" s="68"/>
      <c r="E968" s="94"/>
      <c r="F968" s="95"/>
      <c r="G968" s="104"/>
      <c r="H968" s="99"/>
      <c r="I968" s="100"/>
      <c r="J968" s="101"/>
    </row>
    <row r="969" spans="1:10" ht="15.75" customHeight="1">
      <c r="A969" s="91"/>
      <c r="B969" s="92"/>
      <c r="C969" s="102"/>
      <c r="D969" s="68"/>
      <c r="E969" s="94"/>
      <c r="F969" s="95"/>
      <c r="G969" s="104"/>
      <c r="H969" s="99"/>
      <c r="I969" s="100"/>
      <c r="J969" s="101"/>
    </row>
    <row r="970" spans="1:10" ht="15.75" customHeight="1">
      <c r="A970" s="91"/>
      <c r="B970" s="92"/>
      <c r="C970" s="102"/>
      <c r="D970" s="68"/>
      <c r="E970" s="94"/>
      <c r="F970" s="95"/>
      <c r="G970" s="104"/>
      <c r="H970" s="99"/>
      <c r="I970" s="100"/>
      <c r="J970" s="101"/>
    </row>
    <row r="971" spans="1:10" ht="15.75" customHeight="1">
      <c r="A971" s="91"/>
      <c r="B971" s="92"/>
      <c r="C971" s="102"/>
      <c r="D971" s="68"/>
      <c r="E971" s="94"/>
      <c r="F971" s="95"/>
      <c r="G971" s="104"/>
      <c r="H971" s="99"/>
      <c r="I971" s="100"/>
      <c r="J971" s="101"/>
    </row>
    <row r="972" spans="1:10" ht="15.75" customHeight="1">
      <c r="A972" s="91"/>
      <c r="B972" s="92"/>
      <c r="C972" s="102"/>
      <c r="D972" s="68"/>
      <c r="E972" s="94"/>
      <c r="F972" s="95"/>
      <c r="G972" s="104"/>
      <c r="H972" s="99"/>
      <c r="I972" s="100"/>
      <c r="J972" s="101"/>
    </row>
    <row r="973" spans="1:10" ht="15.75" customHeight="1">
      <c r="A973" s="91"/>
      <c r="B973" s="92"/>
      <c r="C973" s="102"/>
      <c r="D973" s="68"/>
      <c r="E973" s="94"/>
      <c r="F973" s="95"/>
      <c r="G973" s="104"/>
      <c r="H973" s="99"/>
      <c r="I973" s="100"/>
      <c r="J973" s="101"/>
    </row>
    <row r="974" spans="1:10" ht="15.75" customHeight="1">
      <c r="A974" s="91"/>
      <c r="B974" s="92"/>
      <c r="C974" s="102"/>
      <c r="D974" s="68"/>
      <c r="E974" s="94"/>
      <c r="F974" s="95"/>
      <c r="G974" s="104"/>
      <c r="H974" s="99"/>
      <c r="I974" s="100"/>
      <c r="J974" s="101"/>
    </row>
    <row r="975" spans="1:10" ht="15.75" customHeight="1">
      <c r="A975" s="91"/>
      <c r="B975" s="92"/>
      <c r="C975" s="102"/>
      <c r="D975" s="68"/>
      <c r="E975" s="94"/>
      <c r="F975" s="95"/>
      <c r="G975" s="104"/>
      <c r="H975" s="99"/>
      <c r="I975" s="100"/>
      <c r="J975" s="101"/>
    </row>
    <row r="976" spans="1:10" ht="15.75" customHeight="1">
      <c r="A976" s="91"/>
      <c r="B976" s="92"/>
      <c r="C976" s="102"/>
      <c r="D976" s="68"/>
      <c r="E976" s="94"/>
      <c r="F976" s="95"/>
      <c r="G976" s="104"/>
      <c r="H976" s="99"/>
      <c r="I976" s="100"/>
      <c r="J976" s="101"/>
    </row>
    <row r="977" spans="1:10" ht="15.75" customHeight="1">
      <c r="A977" s="91"/>
      <c r="B977" s="92"/>
      <c r="C977" s="102"/>
      <c r="D977" s="68"/>
      <c r="E977" s="94"/>
      <c r="F977" s="95"/>
      <c r="G977" s="104"/>
      <c r="H977" s="99"/>
      <c r="I977" s="100"/>
      <c r="J977" s="101"/>
    </row>
    <row r="978" spans="1:10" ht="15.75" customHeight="1">
      <c r="A978" s="91"/>
      <c r="B978" s="92"/>
      <c r="C978" s="102"/>
      <c r="D978" s="68"/>
      <c r="E978" s="94"/>
      <c r="F978" s="95"/>
      <c r="G978" s="104"/>
      <c r="H978" s="99"/>
      <c r="I978" s="100"/>
      <c r="J978" s="101"/>
    </row>
    <row r="979" spans="1:10" ht="15.75" customHeight="1">
      <c r="A979" s="91"/>
      <c r="B979" s="92"/>
      <c r="C979" s="102"/>
      <c r="D979" s="68"/>
      <c r="E979" s="94"/>
      <c r="F979" s="95"/>
      <c r="G979" s="104"/>
      <c r="H979" s="99"/>
      <c r="I979" s="100"/>
      <c r="J979" s="101"/>
    </row>
    <row r="980" spans="1:10" ht="15.75" customHeight="1">
      <c r="A980" s="91"/>
      <c r="B980" s="92"/>
      <c r="C980" s="102"/>
      <c r="D980" s="68"/>
      <c r="E980" s="94"/>
      <c r="F980" s="95"/>
      <c r="G980" s="104"/>
      <c r="H980" s="99"/>
      <c r="I980" s="100"/>
      <c r="J980" s="101"/>
    </row>
    <row r="981" spans="1:10" ht="15.75" customHeight="1">
      <c r="A981" s="91"/>
      <c r="B981" s="92"/>
      <c r="C981" s="102"/>
      <c r="D981" s="68"/>
      <c r="E981" s="94"/>
      <c r="F981" s="95"/>
      <c r="G981" s="104"/>
      <c r="H981" s="99"/>
      <c r="I981" s="100"/>
      <c r="J981" s="101"/>
    </row>
    <row r="982" spans="1:10" ht="15.75" customHeight="1">
      <c r="A982" s="91"/>
      <c r="B982" s="92"/>
      <c r="C982" s="102"/>
      <c r="D982" s="68"/>
      <c r="E982" s="94"/>
      <c r="F982" s="95"/>
      <c r="G982" s="104"/>
      <c r="H982" s="99"/>
      <c r="I982" s="100"/>
      <c r="J982" s="101"/>
    </row>
    <row r="983" spans="1:10" ht="15.75" customHeight="1">
      <c r="A983" s="91"/>
      <c r="B983" s="92"/>
      <c r="C983" s="102"/>
      <c r="D983" s="68"/>
      <c r="E983" s="94"/>
      <c r="F983" s="95"/>
      <c r="G983" s="104"/>
      <c r="H983" s="99"/>
      <c r="I983" s="100"/>
      <c r="J983" s="101"/>
    </row>
    <row r="984" spans="1:10" ht="15.75" customHeight="1">
      <c r="A984" s="91"/>
      <c r="B984" s="92"/>
      <c r="C984" s="102"/>
      <c r="D984" s="68"/>
      <c r="E984" s="94"/>
      <c r="F984" s="95"/>
      <c r="G984" s="104"/>
      <c r="H984" s="99"/>
      <c r="I984" s="100"/>
      <c r="J984" s="101"/>
    </row>
    <row r="985" spans="1:10" ht="15.75" customHeight="1">
      <c r="A985" s="91"/>
      <c r="B985" s="92"/>
      <c r="C985" s="102"/>
      <c r="D985" s="68"/>
      <c r="E985" s="94"/>
      <c r="F985" s="95"/>
      <c r="G985" s="104"/>
      <c r="H985" s="99"/>
      <c r="I985" s="100"/>
      <c r="J985" s="101"/>
    </row>
    <row r="986" spans="1:10" ht="15.75" customHeight="1">
      <c r="A986" s="91"/>
      <c r="B986" s="92"/>
      <c r="C986" s="102"/>
      <c r="D986" s="68"/>
      <c r="E986" s="94"/>
      <c r="F986" s="95"/>
      <c r="G986" s="104"/>
      <c r="H986" s="99"/>
      <c r="I986" s="100"/>
      <c r="J986" s="101"/>
    </row>
    <row r="987" spans="1:10" ht="15.75" customHeight="1">
      <c r="A987" s="91"/>
      <c r="B987" s="92"/>
      <c r="C987" s="102"/>
      <c r="D987" s="68"/>
      <c r="E987" s="94"/>
      <c r="F987" s="95"/>
      <c r="G987" s="104"/>
      <c r="H987" s="99"/>
      <c r="I987" s="100"/>
      <c r="J987" s="101"/>
    </row>
    <row r="988" spans="1:10" ht="15.75" customHeight="1">
      <c r="A988" s="91"/>
      <c r="B988" s="92"/>
      <c r="C988" s="102"/>
      <c r="D988" s="68"/>
      <c r="E988" s="94"/>
      <c r="F988" s="95"/>
      <c r="G988" s="104"/>
      <c r="H988" s="99"/>
      <c r="I988" s="100"/>
      <c r="J988" s="101"/>
    </row>
    <row r="989" spans="1:10" ht="15.75" customHeight="1">
      <c r="A989" s="91"/>
      <c r="B989" s="92"/>
      <c r="C989" s="102"/>
      <c r="D989" s="68"/>
      <c r="E989" s="94"/>
      <c r="F989" s="95"/>
      <c r="G989" s="104"/>
      <c r="H989" s="99"/>
      <c r="I989" s="100"/>
      <c r="J989" s="101"/>
    </row>
    <row r="990" spans="1:10" ht="15.75" customHeight="1">
      <c r="A990" s="91"/>
      <c r="B990" s="92"/>
      <c r="C990" s="102"/>
      <c r="D990" s="68"/>
      <c r="E990" s="94"/>
      <c r="F990" s="95"/>
      <c r="G990" s="104"/>
      <c r="H990" s="99"/>
      <c r="I990" s="100"/>
      <c r="J990" s="101"/>
    </row>
    <row r="991" spans="1:10" ht="15.75" customHeight="1">
      <c r="A991" s="91"/>
      <c r="B991" s="92"/>
      <c r="C991" s="102"/>
      <c r="D991" s="68"/>
      <c r="E991" s="94"/>
      <c r="F991" s="95"/>
      <c r="G991" s="104"/>
      <c r="H991" s="99"/>
      <c r="I991" s="100"/>
      <c r="J991" s="101"/>
    </row>
    <row r="992" spans="1:10" ht="15.75" customHeight="1">
      <c r="A992" s="91"/>
      <c r="B992" s="92"/>
      <c r="C992" s="102"/>
      <c r="D992" s="68"/>
      <c r="E992" s="94"/>
      <c r="F992" s="95"/>
      <c r="G992" s="104"/>
      <c r="H992" s="99"/>
      <c r="I992" s="100"/>
      <c r="J992" s="101"/>
    </row>
    <row r="993" spans="1:10" ht="15.75" customHeight="1">
      <c r="A993" s="91"/>
      <c r="B993" s="92"/>
      <c r="C993" s="102"/>
      <c r="D993" s="68"/>
      <c r="E993" s="94"/>
      <c r="F993" s="95"/>
      <c r="G993" s="104"/>
      <c r="H993" s="99"/>
      <c r="I993" s="100"/>
      <c r="J993" s="101"/>
    </row>
    <row r="994" spans="1:10" ht="15.75" customHeight="1">
      <c r="A994" s="91"/>
      <c r="B994" s="92"/>
      <c r="C994" s="102"/>
      <c r="D994" s="68"/>
      <c r="E994" s="94"/>
      <c r="F994" s="95"/>
      <c r="G994" s="104"/>
      <c r="H994" s="99"/>
      <c r="I994" s="100"/>
      <c r="J994" s="101"/>
    </row>
    <row r="995" spans="1:10" ht="15.75" customHeight="1">
      <c r="A995" s="91"/>
      <c r="B995" s="92"/>
      <c r="C995" s="102"/>
      <c r="D995" s="68"/>
      <c r="E995" s="94"/>
      <c r="F995" s="95"/>
      <c r="G995" s="104"/>
      <c r="H995" s="99"/>
      <c r="I995" s="100"/>
      <c r="J995" s="101"/>
    </row>
    <row r="996" spans="1:10" ht="15.75" customHeight="1">
      <c r="A996" s="91"/>
      <c r="B996" s="92"/>
      <c r="C996" s="102"/>
      <c r="D996" s="68"/>
      <c r="E996" s="94"/>
      <c r="F996" s="95"/>
      <c r="G996" s="104"/>
      <c r="H996" s="99"/>
      <c r="I996" s="100"/>
      <c r="J996" s="101"/>
    </row>
    <row r="997" spans="1:10" ht="15.75" customHeight="1">
      <c r="A997" s="91"/>
      <c r="B997" s="92"/>
      <c r="C997" s="102"/>
      <c r="D997" s="68"/>
      <c r="E997" s="94"/>
      <c r="F997" s="95"/>
      <c r="G997" s="104"/>
      <c r="H997" s="99"/>
      <c r="I997" s="100"/>
      <c r="J997" s="101"/>
    </row>
    <row r="998" spans="1:10" ht="15.75" customHeight="1">
      <c r="A998" s="91"/>
      <c r="B998" s="92"/>
      <c r="C998" s="102"/>
      <c r="D998" s="68"/>
      <c r="E998" s="94"/>
      <c r="F998" s="95"/>
      <c r="G998" s="104"/>
      <c r="H998" s="99"/>
      <c r="I998" s="100"/>
      <c r="J998" s="101"/>
    </row>
    <row r="999" spans="1:10" ht="15.75" customHeight="1">
      <c r="A999" s="91"/>
      <c r="B999" s="92"/>
      <c r="C999" s="102"/>
      <c r="D999" s="68"/>
      <c r="E999" s="94"/>
      <c r="F999" s="95"/>
      <c r="G999" s="104"/>
      <c r="H999" s="99"/>
      <c r="I999" s="100"/>
      <c r="J999" s="101"/>
    </row>
    <row r="1000" spans="1:10" ht="15.75" customHeight="1">
      <c r="A1000" s="91"/>
      <c r="B1000" s="92"/>
      <c r="C1000" s="102"/>
      <c r="D1000" s="68"/>
      <c r="E1000" s="94"/>
      <c r="F1000" s="95"/>
      <c r="G1000" s="104"/>
      <c r="H1000" s="99"/>
      <c r="I1000" s="100"/>
      <c r="J1000" s="101"/>
    </row>
    <row r="1001" spans="1:10" ht="15.75" customHeight="1">
      <c r="A1001" s="91"/>
      <c r="B1001" s="92"/>
      <c r="C1001" s="102"/>
      <c r="D1001" s="68"/>
      <c r="E1001" s="94"/>
      <c r="F1001" s="95"/>
      <c r="G1001" s="104"/>
      <c r="H1001" s="99"/>
      <c r="I1001" s="100"/>
      <c r="J1001" s="101"/>
    </row>
    <row r="1002" spans="1:10" ht="15.75" customHeight="1">
      <c r="A1002" s="91"/>
      <c r="B1002" s="92"/>
      <c r="C1002" s="102"/>
      <c r="D1002" s="68"/>
      <c r="E1002" s="94"/>
      <c r="F1002" s="95"/>
      <c r="G1002" s="104"/>
      <c r="H1002" s="99"/>
      <c r="I1002" s="100"/>
      <c r="J1002" s="101"/>
    </row>
    <row r="1003" spans="1:10" ht="15.75" customHeight="1">
      <c r="A1003" s="91"/>
      <c r="B1003" s="92"/>
      <c r="C1003" s="102"/>
      <c r="D1003" s="68"/>
      <c r="E1003" s="94"/>
      <c r="F1003" s="95"/>
      <c r="G1003" s="104"/>
      <c r="H1003" s="99"/>
      <c r="I1003" s="100"/>
      <c r="J1003" s="101"/>
    </row>
    <row r="1004" spans="1:10" ht="15.75" customHeight="1">
      <c r="A1004" s="91"/>
      <c r="B1004" s="92"/>
      <c r="C1004" s="102"/>
      <c r="D1004" s="68"/>
      <c r="E1004" s="94"/>
      <c r="F1004" s="95"/>
      <c r="G1004" s="104"/>
      <c r="H1004" s="99"/>
      <c r="I1004" s="100"/>
      <c r="J1004" s="101"/>
    </row>
    <row r="1005" spans="1:10" ht="15.75" customHeight="1">
      <c r="A1005" s="91"/>
      <c r="B1005" s="92"/>
      <c r="C1005" s="102"/>
      <c r="D1005" s="68"/>
      <c r="E1005" s="94"/>
      <c r="F1005" s="95"/>
      <c r="G1005" s="104"/>
      <c r="H1005" s="99"/>
      <c r="I1005" s="100"/>
      <c r="J1005" s="101"/>
    </row>
    <row r="1006" spans="1:10" ht="15.75" customHeight="1">
      <c r="A1006" s="91"/>
      <c r="B1006" s="92"/>
      <c r="C1006" s="102"/>
      <c r="D1006" s="68"/>
      <c r="E1006" s="94"/>
      <c r="F1006" s="95"/>
      <c r="G1006" s="104"/>
      <c r="H1006" s="99"/>
      <c r="I1006" s="100"/>
      <c r="J1006" s="101"/>
    </row>
    <row r="1007" spans="1:10" ht="15.75" customHeight="1">
      <c r="A1007" s="91"/>
      <c r="B1007" s="92"/>
      <c r="C1007" s="102"/>
      <c r="D1007" s="68"/>
      <c r="E1007" s="94"/>
      <c r="F1007" s="95"/>
      <c r="G1007" s="104"/>
      <c r="H1007" s="99"/>
      <c r="I1007" s="100"/>
      <c r="J1007" s="101"/>
    </row>
    <row r="1008" spans="1:10" ht="15.75" customHeight="1">
      <c r="A1008" s="91"/>
      <c r="B1008" s="92"/>
      <c r="C1008" s="102"/>
      <c r="D1008" s="68"/>
      <c r="E1008" s="94"/>
      <c r="F1008" s="95"/>
      <c r="G1008" s="104"/>
      <c r="H1008" s="99"/>
      <c r="I1008" s="100"/>
      <c r="J1008" s="101"/>
    </row>
    <row r="1009" spans="1:10" ht="15.75" customHeight="1">
      <c r="A1009" s="91"/>
      <c r="B1009" s="92"/>
      <c r="C1009" s="102"/>
      <c r="D1009" s="68"/>
      <c r="E1009" s="94"/>
      <c r="F1009" s="95"/>
      <c r="G1009" s="104"/>
      <c r="H1009" s="99"/>
      <c r="I1009" s="100"/>
      <c r="J1009" s="101"/>
    </row>
    <row r="1010" spans="1:10" ht="15.75" customHeight="1">
      <c r="A1010" s="91"/>
      <c r="B1010" s="92"/>
      <c r="C1010" s="102"/>
      <c r="D1010" s="68"/>
      <c r="E1010" s="94"/>
      <c r="F1010" s="95"/>
      <c r="G1010" s="104"/>
      <c r="H1010" s="99"/>
      <c r="I1010" s="100"/>
      <c r="J1010" s="101"/>
    </row>
    <row r="1011" spans="1:10" ht="15.75" customHeight="1">
      <c r="A1011" s="91"/>
      <c r="B1011" s="92"/>
      <c r="C1011" s="102"/>
      <c r="D1011" s="68"/>
      <c r="E1011" s="94"/>
      <c r="F1011" s="95"/>
      <c r="G1011" s="104"/>
      <c r="H1011" s="99"/>
      <c r="I1011" s="100"/>
      <c r="J1011" s="101"/>
    </row>
    <row r="1012" spans="1:10" ht="15.75" customHeight="1">
      <c r="A1012" s="91"/>
      <c r="B1012" s="92"/>
      <c r="C1012" s="102"/>
      <c r="D1012" s="68"/>
      <c r="E1012" s="94"/>
      <c r="F1012" s="95"/>
      <c r="G1012" s="104"/>
      <c r="H1012" s="99"/>
      <c r="I1012" s="100"/>
      <c r="J1012" s="101"/>
    </row>
    <row r="1013" spans="1:10" ht="15.75" customHeight="1">
      <c r="A1013" s="91"/>
      <c r="B1013" s="92"/>
      <c r="C1013" s="102"/>
      <c r="D1013" s="68"/>
      <c r="E1013" s="94"/>
      <c r="F1013" s="95"/>
      <c r="G1013" s="104"/>
      <c r="H1013" s="99"/>
      <c r="I1013" s="100"/>
      <c r="J1013" s="101"/>
    </row>
    <row r="1014" spans="1:10" ht="15.75" customHeight="1">
      <c r="A1014" s="91"/>
      <c r="B1014" s="92"/>
      <c r="C1014" s="102"/>
      <c r="D1014" s="68"/>
      <c r="E1014" s="94"/>
      <c r="F1014" s="95"/>
      <c r="G1014" s="104"/>
      <c r="H1014" s="99"/>
      <c r="I1014" s="100"/>
      <c r="J1014" s="101"/>
    </row>
    <row r="1015" spans="1:10" ht="15.75" customHeight="1">
      <c r="A1015" s="91"/>
      <c r="B1015" s="92"/>
      <c r="C1015" s="102"/>
      <c r="D1015" s="68"/>
      <c r="E1015" s="94"/>
      <c r="F1015" s="95"/>
      <c r="G1015" s="104"/>
      <c r="H1015" s="99"/>
      <c r="I1015" s="100"/>
      <c r="J1015" s="101"/>
    </row>
    <row r="1016" spans="1:10" ht="15.75" customHeight="1">
      <c r="A1016" s="91"/>
      <c r="B1016" s="92"/>
      <c r="C1016" s="102"/>
      <c r="D1016" s="68"/>
      <c r="E1016" s="94"/>
      <c r="F1016" s="95"/>
      <c r="G1016" s="104"/>
      <c r="H1016" s="99"/>
      <c r="I1016" s="100"/>
      <c r="J1016" s="101"/>
    </row>
    <row r="1017" spans="1:10" ht="15.75" customHeight="1">
      <c r="A1017" s="91"/>
      <c r="B1017" s="92"/>
      <c r="C1017" s="102"/>
      <c r="D1017" s="68"/>
      <c r="E1017" s="94"/>
      <c r="F1017" s="95"/>
      <c r="G1017" s="104"/>
      <c r="H1017" s="99"/>
      <c r="I1017" s="100"/>
      <c r="J1017" s="101"/>
    </row>
    <row r="1018" spans="1:10" ht="15.75" customHeight="1">
      <c r="A1018" s="91"/>
      <c r="B1018" s="92"/>
      <c r="C1018" s="102"/>
      <c r="D1018" s="68"/>
      <c r="E1018" s="94"/>
      <c r="F1018" s="95"/>
      <c r="G1018" s="104"/>
      <c r="H1018" s="99"/>
      <c r="I1018" s="100"/>
      <c r="J1018" s="101"/>
    </row>
    <row r="1019" spans="1:10" ht="15.75" customHeight="1">
      <c r="A1019" s="91"/>
      <c r="B1019" s="92"/>
      <c r="C1019" s="102"/>
      <c r="D1019" s="68"/>
      <c r="E1019" s="94"/>
      <c r="F1019" s="95"/>
      <c r="G1019" s="104"/>
      <c r="H1019" s="99"/>
      <c r="I1019" s="100"/>
      <c r="J1019" s="101"/>
    </row>
    <row r="1020" spans="1:10" ht="15.75" customHeight="1">
      <c r="A1020" s="91"/>
      <c r="B1020" s="92"/>
      <c r="C1020" s="102"/>
      <c r="D1020" s="68"/>
      <c r="E1020" s="94"/>
      <c r="F1020" s="95"/>
      <c r="G1020" s="104"/>
      <c r="H1020" s="99"/>
      <c r="I1020" s="100"/>
      <c r="J1020" s="101"/>
    </row>
    <row r="1021" spans="1:10" ht="15.75" customHeight="1">
      <c r="A1021" s="91"/>
      <c r="B1021" s="92"/>
      <c r="C1021" s="102"/>
      <c r="D1021" s="68"/>
      <c r="E1021" s="94"/>
      <c r="F1021" s="95"/>
      <c r="G1021" s="104"/>
      <c r="H1021" s="99"/>
      <c r="I1021" s="100"/>
      <c r="J1021" s="101"/>
    </row>
    <row r="1022" spans="1:10" ht="15.75" customHeight="1">
      <c r="A1022" s="91"/>
      <c r="B1022" s="92"/>
      <c r="C1022" s="102"/>
      <c r="D1022" s="68"/>
      <c r="E1022" s="94"/>
      <c r="F1022" s="95"/>
      <c r="G1022" s="104"/>
      <c r="H1022" s="99"/>
      <c r="I1022" s="100"/>
      <c r="J1022" s="101"/>
    </row>
    <row r="1023" spans="1:10" ht="15.75" customHeight="1">
      <c r="A1023" s="91"/>
      <c r="B1023" s="92"/>
      <c r="C1023" s="102"/>
      <c r="D1023" s="68"/>
      <c r="E1023" s="94"/>
      <c r="F1023" s="95"/>
      <c r="G1023" s="104"/>
      <c r="H1023" s="99"/>
      <c r="I1023" s="100"/>
      <c r="J1023" s="101"/>
    </row>
    <row r="1024" spans="1:10" ht="15.75" customHeight="1">
      <c r="A1024" s="91"/>
      <c r="B1024" s="92"/>
      <c r="C1024" s="102"/>
      <c r="D1024" s="68"/>
      <c r="E1024" s="94"/>
      <c r="F1024" s="95"/>
      <c r="G1024" s="104"/>
      <c r="H1024" s="99"/>
      <c r="I1024" s="100"/>
      <c r="J1024" s="101"/>
    </row>
    <row r="1025" spans="1:10" ht="15.75" customHeight="1">
      <c r="A1025" s="91"/>
      <c r="B1025" s="92"/>
      <c r="C1025" s="102"/>
      <c r="D1025" s="68"/>
      <c r="E1025" s="94"/>
      <c r="F1025" s="95"/>
      <c r="G1025" s="104"/>
      <c r="H1025" s="99"/>
      <c r="I1025" s="100"/>
      <c r="J1025" s="101"/>
    </row>
    <row r="1026" spans="1:10" ht="15.75" customHeight="1">
      <c r="A1026" s="91"/>
      <c r="B1026" s="92"/>
      <c r="C1026" s="102"/>
      <c r="D1026" s="68"/>
      <c r="E1026" s="94"/>
      <c r="F1026" s="95"/>
      <c r="G1026" s="104"/>
      <c r="H1026" s="99"/>
      <c r="I1026" s="100"/>
      <c r="J1026" s="101"/>
    </row>
    <row r="1027" spans="1:10" ht="15.75" customHeight="1">
      <c r="A1027" s="91"/>
      <c r="B1027" s="92"/>
      <c r="C1027" s="102"/>
      <c r="D1027" s="68"/>
      <c r="E1027" s="94"/>
      <c r="F1027" s="95"/>
      <c r="G1027" s="104"/>
      <c r="H1027" s="99"/>
      <c r="I1027" s="100"/>
      <c r="J1027" s="101"/>
    </row>
    <row r="1028" spans="1:10" ht="15.75" customHeight="1">
      <c r="A1028" s="91"/>
      <c r="B1028" s="92"/>
      <c r="C1028" s="102"/>
      <c r="D1028" s="68"/>
      <c r="E1028" s="94"/>
      <c r="F1028" s="95"/>
      <c r="G1028" s="104"/>
      <c r="H1028" s="99"/>
      <c r="I1028" s="100"/>
      <c r="J1028" s="101"/>
    </row>
    <row r="1029" spans="1:10" ht="15.75" customHeight="1">
      <c r="A1029" s="91"/>
      <c r="B1029" s="92"/>
      <c r="C1029" s="102"/>
      <c r="D1029" s="68"/>
      <c r="E1029" s="94"/>
      <c r="F1029" s="95"/>
      <c r="G1029" s="104"/>
      <c r="H1029" s="99"/>
      <c r="I1029" s="100"/>
      <c r="J1029" s="101"/>
    </row>
    <row r="1030" spans="1:10" ht="15.75" customHeight="1">
      <c r="A1030" s="91"/>
      <c r="B1030" s="92"/>
      <c r="C1030" s="102"/>
      <c r="D1030" s="68"/>
      <c r="E1030" s="94"/>
      <c r="F1030" s="95"/>
      <c r="G1030" s="104"/>
      <c r="H1030" s="99"/>
      <c r="I1030" s="100"/>
      <c r="J1030" s="101"/>
    </row>
    <row r="1031" spans="1:10" ht="15.75" customHeight="1">
      <c r="A1031" s="91"/>
      <c r="B1031" s="92"/>
      <c r="C1031" s="102"/>
      <c r="D1031" s="68"/>
      <c r="E1031" s="94"/>
      <c r="F1031" s="95"/>
      <c r="G1031" s="104"/>
      <c r="H1031" s="99"/>
      <c r="I1031" s="100"/>
      <c r="J1031" s="101"/>
    </row>
    <row r="1032" spans="1:10" ht="15.75" customHeight="1">
      <c r="A1032" s="91"/>
      <c r="B1032" s="92"/>
      <c r="C1032" s="102"/>
      <c r="D1032" s="68"/>
      <c r="E1032" s="94"/>
      <c r="F1032" s="95"/>
      <c r="G1032" s="104"/>
      <c r="H1032" s="99"/>
      <c r="I1032" s="100"/>
      <c r="J1032" s="101"/>
    </row>
    <row r="1033" spans="1:10" ht="15.75" customHeight="1">
      <c r="A1033" s="91"/>
      <c r="B1033" s="92"/>
      <c r="C1033" s="102"/>
      <c r="D1033" s="68"/>
      <c r="E1033" s="94"/>
      <c r="F1033" s="95"/>
      <c r="G1033" s="104"/>
      <c r="H1033" s="99"/>
      <c r="I1033" s="100"/>
      <c r="J1033" s="101"/>
    </row>
    <row r="1034" spans="1:10" ht="15.75" customHeight="1">
      <c r="A1034" s="91"/>
      <c r="B1034" s="92"/>
      <c r="C1034" s="102"/>
      <c r="D1034" s="68"/>
      <c r="E1034" s="94"/>
      <c r="F1034" s="95"/>
      <c r="G1034" s="104"/>
      <c r="H1034" s="99"/>
      <c r="I1034" s="100"/>
      <c r="J1034" s="101"/>
    </row>
    <row r="1035" spans="1:10" ht="15.75" customHeight="1">
      <c r="A1035" s="91"/>
      <c r="B1035" s="92"/>
      <c r="C1035" s="102"/>
      <c r="D1035" s="68"/>
      <c r="E1035" s="94"/>
      <c r="F1035" s="95"/>
      <c r="G1035" s="104"/>
      <c r="H1035" s="99"/>
      <c r="I1035" s="100"/>
      <c r="J1035" s="101"/>
    </row>
    <row r="1036" spans="1:10" ht="15.75" customHeight="1">
      <c r="A1036" s="91"/>
      <c r="B1036" s="92"/>
      <c r="C1036" s="102"/>
      <c r="D1036" s="68"/>
      <c r="E1036" s="94"/>
      <c r="F1036" s="95"/>
      <c r="G1036" s="104"/>
      <c r="H1036" s="99"/>
      <c r="I1036" s="100"/>
      <c r="J1036" s="101"/>
    </row>
    <row r="1037" spans="1:10" ht="15.75" customHeight="1">
      <c r="A1037" s="91"/>
      <c r="B1037" s="92"/>
      <c r="C1037" s="102"/>
      <c r="D1037" s="68"/>
      <c r="E1037" s="94"/>
      <c r="F1037" s="95"/>
      <c r="G1037" s="104"/>
      <c r="H1037" s="99"/>
      <c r="I1037" s="100"/>
      <c r="J1037" s="101"/>
    </row>
    <row r="1038" spans="1:10" ht="15.75" customHeight="1">
      <c r="A1038" s="91"/>
      <c r="B1038" s="92"/>
      <c r="C1038" s="102"/>
      <c r="D1038" s="68"/>
      <c r="E1038" s="94"/>
      <c r="F1038" s="95"/>
      <c r="G1038" s="104"/>
      <c r="H1038" s="99"/>
      <c r="I1038" s="100"/>
      <c r="J1038" s="101"/>
    </row>
    <row r="1039" spans="1:10" ht="15.75" customHeight="1">
      <c r="A1039" s="91"/>
      <c r="B1039" s="92"/>
      <c r="C1039" s="102"/>
      <c r="D1039" s="68"/>
      <c r="E1039" s="94"/>
      <c r="F1039" s="95"/>
      <c r="G1039" s="104"/>
      <c r="H1039" s="99"/>
      <c r="I1039" s="100"/>
      <c r="J1039" s="101"/>
    </row>
    <row r="1040" spans="1:10" ht="15.75" customHeight="1">
      <c r="A1040" s="91"/>
      <c r="B1040" s="92"/>
      <c r="C1040" s="102"/>
      <c r="D1040" s="68"/>
      <c r="E1040" s="94"/>
      <c r="F1040" s="95"/>
      <c r="G1040" s="104"/>
      <c r="H1040" s="99"/>
      <c r="I1040" s="100"/>
      <c r="J1040" s="101"/>
    </row>
    <row r="1041" spans="1:10" ht="15.75" customHeight="1">
      <c r="A1041" s="91"/>
      <c r="B1041" s="92"/>
      <c r="C1041" s="102"/>
      <c r="D1041" s="68"/>
      <c r="E1041" s="94"/>
      <c r="F1041" s="95"/>
      <c r="G1041" s="104"/>
      <c r="H1041" s="99"/>
      <c r="I1041" s="100"/>
      <c r="J1041" s="101"/>
    </row>
    <row r="1042" spans="1:10" ht="15.75" customHeight="1">
      <c r="A1042" s="91"/>
      <c r="B1042" s="92"/>
      <c r="C1042" s="102"/>
      <c r="D1042" s="68"/>
      <c r="E1042" s="94"/>
      <c r="F1042" s="95"/>
      <c r="G1042" s="104"/>
      <c r="H1042" s="99"/>
      <c r="I1042" s="100"/>
      <c r="J1042" s="101"/>
    </row>
    <row r="1043" spans="1:10" ht="15.75" customHeight="1">
      <c r="A1043" s="91"/>
      <c r="B1043" s="92"/>
      <c r="C1043" s="102"/>
      <c r="D1043" s="68"/>
      <c r="E1043" s="94"/>
      <c r="F1043" s="95"/>
      <c r="G1043" s="104"/>
      <c r="H1043" s="99"/>
      <c r="I1043" s="100"/>
      <c r="J1043" s="101"/>
    </row>
    <row r="1044" spans="1:10" ht="15.75" customHeight="1">
      <c r="A1044" s="91"/>
      <c r="B1044" s="92"/>
      <c r="C1044" s="102"/>
      <c r="D1044" s="68"/>
      <c r="E1044" s="94"/>
      <c r="F1044" s="95"/>
      <c r="G1044" s="104"/>
      <c r="H1044" s="99"/>
      <c r="I1044" s="100"/>
      <c r="J1044" s="101"/>
    </row>
    <row r="1045" spans="1:10" ht="15.75" customHeight="1">
      <c r="A1045" s="91"/>
      <c r="B1045" s="92"/>
      <c r="C1045" s="102"/>
      <c r="D1045" s="68"/>
      <c r="E1045" s="94"/>
      <c r="F1045" s="95"/>
      <c r="G1045" s="104"/>
      <c r="H1045" s="99"/>
      <c r="I1045" s="100"/>
      <c r="J1045" s="101"/>
    </row>
    <row r="1046" spans="1:10" ht="15.75" customHeight="1">
      <c r="A1046" s="91"/>
      <c r="B1046" s="92"/>
      <c r="C1046" s="102"/>
      <c r="D1046" s="68"/>
      <c r="E1046" s="94"/>
      <c r="F1046" s="95"/>
      <c r="G1046" s="104"/>
      <c r="H1046" s="99"/>
      <c r="I1046" s="100"/>
      <c r="J1046" s="101"/>
    </row>
    <row r="1047" spans="1:10" ht="15.75" customHeight="1">
      <c r="A1047" s="91"/>
      <c r="B1047" s="92"/>
      <c r="C1047" s="102"/>
      <c r="D1047" s="68"/>
      <c r="E1047" s="94"/>
      <c r="F1047" s="95"/>
      <c r="G1047" s="104"/>
      <c r="H1047" s="99"/>
      <c r="I1047" s="100"/>
      <c r="J1047" s="101"/>
    </row>
    <row r="1048" spans="1:10" ht="15.75" customHeight="1">
      <c r="A1048" s="91"/>
      <c r="B1048" s="92"/>
      <c r="C1048" s="102"/>
      <c r="D1048" s="68"/>
      <c r="E1048" s="94"/>
      <c r="F1048" s="95"/>
      <c r="G1048" s="104"/>
      <c r="H1048" s="99"/>
      <c r="I1048" s="100"/>
      <c r="J1048" s="101"/>
    </row>
    <row r="1049" spans="1:10" ht="15.75" customHeight="1">
      <c r="A1049" s="91"/>
      <c r="B1049" s="92"/>
      <c r="C1049" s="102"/>
      <c r="D1049" s="68"/>
      <c r="E1049" s="94"/>
      <c r="F1049" s="95"/>
      <c r="G1049" s="104"/>
      <c r="H1049" s="99"/>
      <c r="I1049" s="100"/>
      <c r="J1049" s="101"/>
    </row>
    <row r="1050" spans="1:10" ht="15.75" customHeight="1">
      <c r="A1050" s="91"/>
      <c r="B1050" s="92"/>
      <c r="C1050" s="102"/>
      <c r="D1050" s="68"/>
      <c r="E1050" s="94"/>
      <c r="F1050" s="95"/>
      <c r="G1050" s="104"/>
      <c r="H1050" s="99"/>
      <c r="I1050" s="100"/>
      <c r="J1050" s="101"/>
    </row>
    <row r="1051" spans="1:10" ht="15.75" customHeight="1">
      <c r="A1051" s="91"/>
      <c r="B1051" s="92"/>
      <c r="C1051" s="102"/>
      <c r="D1051" s="68"/>
      <c r="E1051" s="94"/>
      <c r="F1051" s="95"/>
      <c r="G1051" s="104"/>
      <c r="H1051" s="99"/>
      <c r="I1051" s="100"/>
      <c r="J1051" s="101"/>
    </row>
    <row r="1052" spans="1:10" ht="15.75" customHeight="1">
      <c r="A1052" s="91"/>
      <c r="B1052" s="92"/>
      <c r="C1052" s="102"/>
      <c r="D1052" s="68"/>
      <c r="E1052" s="94"/>
      <c r="F1052" s="95"/>
      <c r="G1052" s="104"/>
      <c r="H1052" s="99"/>
      <c r="I1052" s="100"/>
      <c r="J1052" s="101"/>
    </row>
    <row r="1053" spans="1:10" ht="15.75" customHeight="1">
      <c r="A1053" s="91"/>
      <c r="B1053" s="92"/>
      <c r="C1053" s="102"/>
      <c r="D1053" s="68"/>
      <c r="E1053" s="94"/>
      <c r="F1053" s="95"/>
      <c r="G1053" s="104"/>
      <c r="H1053" s="99"/>
      <c r="I1053" s="100"/>
      <c r="J1053" s="101"/>
    </row>
    <row r="1054" spans="1:10" ht="15.75" customHeight="1">
      <c r="A1054" s="91"/>
      <c r="B1054" s="92"/>
      <c r="C1054" s="102"/>
      <c r="D1054" s="68"/>
      <c r="E1054" s="94"/>
      <c r="F1054" s="95"/>
      <c r="G1054" s="104"/>
      <c r="H1054" s="99"/>
      <c r="I1054" s="100"/>
      <c r="J1054" s="101"/>
    </row>
    <row r="1055" spans="1:10" ht="15.75" customHeight="1">
      <c r="A1055" s="91"/>
      <c r="B1055" s="92"/>
      <c r="C1055" s="102"/>
      <c r="D1055" s="68"/>
      <c r="E1055" s="94"/>
      <c r="F1055" s="95"/>
      <c r="G1055" s="104"/>
      <c r="H1055" s="99"/>
      <c r="I1055" s="100"/>
      <c r="J1055" s="101"/>
    </row>
    <row r="1056" spans="1:10" ht="15.75" customHeight="1">
      <c r="A1056" s="91"/>
      <c r="B1056" s="92"/>
      <c r="C1056" s="102"/>
      <c r="D1056" s="68"/>
      <c r="E1056" s="94"/>
      <c r="F1056" s="95"/>
      <c r="G1056" s="104"/>
      <c r="H1056" s="99"/>
      <c r="I1056" s="100"/>
      <c r="J1056" s="101"/>
    </row>
    <row r="1057" spans="1:10" ht="15.75" customHeight="1">
      <c r="A1057" s="91"/>
      <c r="B1057" s="92"/>
      <c r="C1057" s="102"/>
      <c r="D1057" s="68"/>
      <c r="E1057" s="94"/>
      <c r="F1057" s="95"/>
      <c r="G1057" s="104"/>
      <c r="H1057" s="99"/>
      <c r="I1057" s="100"/>
      <c r="J1057" s="101"/>
    </row>
    <row r="1058" spans="1:10" ht="15.75" customHeight="1">
      <c r="A1058" s="91"/>
      <c r="B1058" s="92"/>
      <c r="C1058" s="102"/>
      <c r="D1058" s="68"/>
      <c r="E1058" s="94"/>
      <c r="F1058" s="95"/>
      <c r="G1058" s="104"/>
      <c r="H1058" s="99"/>
      <c r="I1058" s="100"/>
      <c r="J1058" s="101"/>
    </row>
    <row r="1059" spans="1:10" ht="15.75" customHeight="1">
      <c r="A1059" s="91"/>
      <c r="B1059" s="92"/>
      <c r="C1059" s="102"/>
      <c r="D1059" s="68"/>
      <c r="E1059" s="94"/>
      <c r="F1059" s="95"/>
      <c r="G1059" s="104"/>
      <c r="H1059" s="99"/>
      <c r="I1059" s="100"/>
      <c r="J1059" s="101"/>
    </row>
    <row r="1060" spans="1:10" ht="15.75" customHeight="1">
      <c r="A1060" s="91"/>
      <c r="B1060" s="92"/>
      <c r="C1060" s="102"/>
      <c r="D1060" s="68"/>
      <c r="E1060" s="94"/>
      <c r="F1060" s="95"/>
      <c r="G1060" s="104"/>
      <c r="H1060" s="99"/>
      <c r="I1060" s="100"/>
      <c r="J1060" s="101"/>
    </row>
    <row r="1061" spans="1:10" ht="15.75" customHeight="1">
      <c r="A1061" s="91"/>
      <c r="B1061" s="92"/>
      <c r="C1061" s="102"/>
      <c r="D1061" s="68"/>
      <c r="E1061" s="94"/>
      <c r="F1061" s="95"/>
      <c r="G1061" s="104"/>
      <c r="H1061" s="99"/>
      <c r="I1061" s="100"/>
      <c r="J1061" s="101"/>
    </row>
    <row r="1062" spans="1:10" ht="15.75" customHeight="1">
      <c r="A1062" s="91"/>
      <c r="B1062" s="92"/>
      <c r="C1062" s="102"/>
      <c r="D1062" s="68"/>
      <c r="E1062" s="94"/>
      <c r="F1062" s="95"/>
      <c r="G1062" s="104"/>
      <c r="H1062" s="99"/>
      <c r="I1062" s="100"/>
      <c r="J1062" s="101"/>
    </row>
    <row r="1063" spans="1:10" ht="15.75" customHeight="1">
      <c r="A1063" s="91"/>
      <c r="B1063" s="92"/>
      <c r="C1063" s="102"/>
      <c r="D1063" s="68"/>
      <c r="E1063" s="94"/>
      <c r="F1063" s="95"/>
      <c r="G1063" s="104"/>
      <c r="H1063" s="99"/>
      <c r="I1063" s="100"/>
      <c r="J1063" s="101"/>
    </row>
    <row r="1064" spans="1:10" ht="15.75" customHeight="1">
      <c r="A1064" s="91"/>
      <c r="B1064" s="92"/>
      <c r="C1064" s="102"/>
      <c r="D1064" s="68"/>
      <c r="E1064" s="94"/>
      <c r="F1064" s="95"/>
      <c r="G1064" s="104"/>
      <c r="H1064" s="99"/>
      <c r="I1064" s="100"/>
      <c r="J1064" s="101"/>
    </row>
    <row r="1065" spans="1:10" ht="15.75" customHeight="1">
      <c r="A1065" s="91"/>
      <c r="B1065" s="92"/>
      <c r="C1065" s="102"/>
      <c r="D1065" s="68"/>
      <c r="E1065" s="94"/>
      <c r="F1065" s="95"/>
      <c r="G1065" s="104"/>
      <c r="H1065" s="99"/>
      <c r="I1065" s="100"/>
      <c r="J1065" s="101"/>
    </row>
    <row r="1066" spans="1:10" ht="15.75" customHeight="1">
      <c r="A1066" s="91"/>
      <c r="B1066" s="92"/>
      <c r="C1066" s="102"/>
      <c r="D1066" s="68"/>
      <c r="E1066" s="94"/>
      <c r="F1066" s="95"/>
      <c r="G1066" s="104"/>
      <c r="H1066" s="99"/>
      <c r="I1066" s="100"/>
      <c r="J1066" s="101"/>
    </row>
    <row r="1067" spans="1:10" ht="15.75" customHeight="1">
      <c r="A1067" s="91"/>
      <c r="B1067" s="92"/>
      <c r="C1067" s="102"/>
      <c r="D1067" s="68"/>
      <c r="E1067" s="94"/>
      <c r="F1067" s="95"/>
      <c r="G1067" s="104"/>
      <c r="H1067" s="99"/>
      <c r="I1067" s="100"/>
      <c r="J1067" s="101"/>
    </row>
    <row r="1068" spans="1:10" ht="15.75" customHeight="1">
      <c r="A1068" s="91"/>
      <c r="B1068" s="92"/>
      <c r="C1068" s="102"/>
      <c r="D1068" s="68"/>
      <c r="E1068" s="94"/>
      <c r="F1068" s="95"/>
      <c r="G1068" s="104"/>
      <c r="H1068" s="99"/>
      <c r="I1068" s="100"/>
      <c r="J1068" s="101"/>
    </row>
    <row r="1069" spans="1:10" ht="15.75" customHeight="1">
      <c r="A1069" s="91"/>
      <c r="B1069" s="92"/>
      <c r="C1069" s="102"/>
      <c r="D1069" s="68"/>
      <c r="E1069" s="94"/>
      <c r="F1069" s="95"/>
      <c r="G1069" s="104"/>
      <c r="H1069" s="99"/>
      <c r="I1069" s="100"/>
      <c r="J1069" s="101"/>
    </row>
    <row r="1070" spans="1:10" ht="15.75" customHeight="1">
      <c r="A1070" s="91"/>
      <c r="B1070" s="92"/>
      <c r="C1070" s="102"/>
      <c r="D1070" s="68"/>
      <c r="E1070" s="94"/>
      <c r="F1070" s="95"/>
      <c r="G1070" s="104"/>
      <c r="H1070" s="99"/>
      <c r="I1070" s="100"/>
      <c r="J1070" s="101"/>
    </row>
    <row r="1071" spans="1:10" ht="15.75" customHeight="1">
      <c r="A1071" s="91"/>
      <c r="B1071" s="92"/>
      <c r="C1071" s="102"/>
      <c r="D1071" s="68"/>
      <c r="E1071" s="94"/>
      <c r="F1071" s="95"/>
      <c r="G1071" s="104"/>
      <c r="H1071" s="99"/>
      <c r="I1071" s="100"/>
      <c r="J1071" s="101"/>
    </row>
    <row r="1072" spans="1:10" ht="15.75" customHeight="1">
      <c r="A1072" s="91"/>
      <c r="B1072" s="92"/>
      <c r="C1072" s="102"/>
      <c r="D1072" s="68"/>
      <c r="E1072" s="94"/>
      <c r="F1072" s="95"/>
      <c r="G1072" s="104"/>
      <c r="H1072" s="99"/>
      <c r="I1072" s="100"/>
      <c r="J1072" s="101"/>
    </row>
    <row r="1073" spans="1:10" ht="15.75" customHeight="1">
      <c r="A1073" s="91"/>
      <c r="B1073" s="92"/>
      <c r="C1073" s="102"/>
      <c r="D1073" s="68"/>
      <c r="E1073" s="94"/>
      <c r="F1073" s="95"/>
      <c r="G1073" s="104"/>
      <c r="H1073" s="99"/>
      <c r="I1073" s="100"/>
      <c r="J1073" s="101"/>
    </row>
    <row r="1074" spans="1:10" ht="15.75" customHeight="1">
      <c r="A1074" s="91"/>
      <c r="B1074" s="92"/>
      <c r="C1074" s="102"/>
      <c r="D1074" s="68"/>
      <c r="E1074" s="94"/>
      <c r="F1074" s="95"/>
      <c r="G1074" s="104"/>
      <c r="H1074" s="99"/>
      <c r="I1074" s="100"/>
      <c r="J1074" s="101"/>
    </row>
    <row r="1075" spans="1:10" ht="15.75" customHeight="1">
      <c r="A1075" s="91"/>
      <c r="B1075" s="92"/>
      <c r="C1075" s="102"/>
      <c r="D1075" s="68"/>
      <c r="E1075" s="94"/>
      <c r="F1075" s="95"/>
      <c r="G1075" s="104"/>
      <c r="H1075" s="99"/>
      <c r="I1075" s="100"/>
      <c r="J1075" s="101"/>
    </row>
    <row r="1076" spans="1:10" ht="15.75" customHeight="1">
      <c r="A1076" s="91"/>
      <c r="B1076" s="92"/>
      <c r="C1076" s="102"/>
      <c r="D1076" s="68"/>
      <c r="E1076" s="94"/>
      <c r="F1076" s="95"/>
      <c r="G1076" s="104"/>
      <c r="H1076" s="99"/>
      <c r="I1076" s="100"/>
      <c r="J1076" s="101"/>
    </row>
    <row r="1077" spans="1:10" ht="15.75" customHeight="1">
      <c r="A1077" s="91"/>
      <c r="B1077" s="92"/>
      <c r="C1077" s="102"/>
      <c r="D1077" s="68"/>
      <c r="E1077" s="94"/>
      <c r="F1077" s="95"/>
      <c r="G1077" s="104"/>
      <c r="H1077" s="99"/>
      <c r="I1077" s="100"/>
      <c r="J1077" s="101"/>
    </row>
    <row r="1078" spans="1:10" ht="15.75" customHeight="1">
      <c r="A1078" s="91"/>
      <c r="B1078" s="92"/>
      <c r="C1078" s="102"/>
      <c r="D1078" s="68"/>
      <c r="E1078" s="94"/>
      <c r="F1078" s="95"/>
      <c r="G1078" s="104"/>
      <c r="H1078" s="99"/>
      <c r="I1078" s="100"/>
      <c r="J1078" s="101"/>
    </row>
    <row r="1079" spans="1:10" ht="15.75" customHeight="1">
      <c r="A1079" s="91"/>
      <c r="B1079" s="92"/>
      <c r="C1079" s="102"/>
      <c r="D1079" s="68"/>
      <c r="E1079" s="94"/>
      <c r="F1079" s="95"/>
      <c r="G1079" s="104"/>
      <c r="H1079" s="99"/>
      <c r="I1079" s="100"/>
      <c r="J1079" s="101"/>
    </row>
    <row r="1080" spans="1:10" ht="15.75" customHeight="1">
      <c r="A1080" s="91"/>
      <c r="B1080" s="92"/>
      <c r="C1080" s="102"/>
      <c r="D1080" s="68"/>
      <c r="E1080" s="94"/>
      <c r="F1080" s="95"/>
      <c r="G1080" s="104"/>
      <c r="H1080" s="99"/>
      <c r="I1080" s="100"/>
      <c r="J1080" s="101"/>
    </row>
    <row r="1081" spans="1:10" ht="15.75" customHeight="1">
      <c r="A1081" s="91"/>
      <c r="B1081" s="92"/>
      <c r="C1081" s="102"/>
      <c r="D1081" s="68"/>
      <c r="E1081" s="94"/>
      <c r="F1081" s="95"/>
      <c r="G1081" s="104"/>
      <c r="H1081" s="99"/>
      <c r="I1081" s="100"/>
      <c r="J1081" s="101"/>
    </row>
    <row r="1082" spans="1:10" ht="15.75" customHeight="1">
      <c r="A1082" s="91"/>
      <c r="B1082" s="92"/>
      <c r="C1082" s="102"/>
      <c r="D1082" s="68"/>
      <c r="E1082" s="94"/>
      <c r="F1082" s="95"/>
      <c r="G1082" s="104"/>
      <c r="H1082" s="99"/>
      <c r="I1082" s="100"/>
      <c r="J1082" s="101"/>
    </row>
    <row r="1083" spans="1:10" ht="15.75" customHeight="1">
      <c r="A1083" s="91"/>
      <c r="B1083" s="92"/>
      <c r="C1083" s="102"/>
      <c r="D1083" s="68"/>
      <c r="E1083" s="94"/>
      <c r="F1083" s="95"/>
      <c r="G1083" s="104"/>
      <c r="H1083" s="99"/>
      <c r="I1083" s="100"/>
      <c r="J1083" s="101"/>
    </row>
    <row r="1084" spans="1:10" ht="15.75" customHeight="1">
      <c r="A1084" s="91"/>
      <c r="B1084" s="92"/>
      <c r="C1084" s="102"/>
      <c r="D1084" s="68"/>
      <c r="E1084" s="94"/>
      <c r="F1084" s="95"/>
      <c r="G1084" s="104"/>
      <c r="H1084" s="99"/>
      <c r="I1084" s="100"/>
      <c r="J1084" s="101"/>
    </row>
    <row r="1085" spans="1:10" ht="15.75" customHeight="1">
      <c r="A1085" s="91"/>
      <c r="B1085" s="92"/>
      <c r="C1085" s="102"/>
      <c r="D1085" s="68"/>
      <c r="E1085" s="94"/>
      <c r="F1085" s="95"/>
      <c r="G1085" s="104"/>
      <c r="H1085" s="99"/>
      <c r="I1085" s="100"/>
      <c r="J1085" s="101"/>
    </row>
    <row r="1086" spans="1:10" ht="15.75" customHeight="1">
      <c r="A1086" s="91"/>
      <c r="B1086" s="92"/>
      <c r="C1086" s="102"/>
      <c r="D1086" s="68"/>
      <c r="E1086" s="94"/>
      <c r="F1086" s="95"/>
      <c r="G1086" s="104"/>
      <c r="H1086" s="99"/>
      <c r="I1086" s="100"/>
      <c r="J1086" s="101"/>
    </row>
    <row r="1087" spans="1:10" ht="15.75" customHeight="1">
      <c r="A1087" s="91"/>
      <c r="B1087" s="92"/>
      <c r="C1087" s="102"/>
      <c r="D1087" s="68"/>
      <c r="E1087" s="94"/>
      <c r="F1087" s="95"/>
      <c r="G1087" s="104"/>
      <c r="H1087" s="99"/>
      <c r="I1087" s="100"/>
      <c r="J1087" s="101"/>
    </row>
    <row r="1088" spans="1:10" ht="15.75" customHeight="1">
      <c r="A1088" s="91"/>
      <c r="B1088" s="92"/>
      <c r="C1088" s="102"/>
      <c r="D1088" s="68"/>
      <c r="E1088" s="94"/>
      <c r="F1088" s="95"/>
      <c r="G1088" s="104"/>
      <c r="H1088" s="99"/>
      <c r="I1088" s="100"/>
      <c r="J1088" s="101"/>
    </row>
    <row r="1089" spans="1:10" ht="15.75" customHeight="1">
      <c r="A1089" s="91"/>
      <c r="B1089" s="92"/>
      <c r="C1089" s="102"/>
      <c r="D1089" s="68"/>
      <c r="E1089" s="94"/>
      <c r="F1089" s="95"/>
      <c r="G1089" s="104"/>
      <c r="H1089" s="99"/>
      <c r="I1089" s="100"/>
      <c r="J1089" s="101"/>
    </row>
    <row r="1090" spans="1:10" ht="15.75" customHeight="1">
      <c r="A1090" s="91"/>
      <c r="B1090" s="92"/>
      <c r="C1090" s="102"/>
      <c r="D1090" s="68"/>
      <c r="E1090" s="94"/>
      <c r="F1090" s="95"/>
      <c r="G1090" s="104"/>
      <c r="H1090" s="99"/>
      <c r="I1090" s="100"/>
      <c r="J1090" s="101"/>
    </row>
    <row r="1091" spans="1:10" ht="15.75" customHeight="1">
      <c r="A1091" s="91"/>
      <c r="B1091" s="92"/>
      <c r="C1091" s="102"/>
      <c r="D1091" s="68"/>
      <c r="E1091" s="94"/>
      <c r="F1091" s="95"/>
      <c r="G1091" s="104"/>
      <c r="H1091" s="99"/>
      <c r="I1091" s="100"/>
      <c r="J1091" s="101"/>
    </row>
    <row r="1092" spans="1:10" ht="15.75" customHeight="1">
      <c r="A1092" s="91"/>
      <c r="B1092" s="92"/>
      <c r="C1092" s="102"/>
      <c r="D1092" s="68"/>
      <c r="E1092" s="94"/>
      <c r="F1092" s="95"/>
      <c r="G1092" s="104"/>
      <c r="H1092" s="99"/>
      <c r="I1092" s="100"/>
      <c r="J1092" s="101"/>
    </row>
    <row r="1093" spans="1:10" ht="15.75" customHeight="1">
      <c r="A1093" s="91"/>
      <c r="B1093" s="92"/>
      <c r="C1093" s="102"/>
      <c r="D1093" s="68"/>
      <c r="E1093" s="94"/>
      <c r="F1093" s="95"/>
      <c r="G1093" s="104"/>
      <c r="H1093" s="99"/>
      <c r="I1093" s="100"/>
      <c r="J1093" s="101"/>
    </row>
    <row r="1094" spans="1:10" ht="15.75" customHeight="1">
      <c r="A1094" s="91"/>
      <c r="B1094" s="92"/>
      <c r="C1094" s="102"/>
      <c r="D1094" s="68"/>
      <c r="E1094" s="94"/>
      <c r="F1094" s="95"/>
      <c r="G1094" s="104"/>
      <c r="H1094" s="99"/>
      <c r="I1094" s="100"/>
      <c r="J1094" s="101"/>
    </row>
    <row r="1095" spans="1:10" ht="15.75" customHeight="1">
      <c r="A1095" s="91"/>
      <c r="B1095" s="92"/>
      <c r="C1095" s="102"/>
      <c r="D1095" s="68"/>
      <c r="E1095" s="94"/>
      <c r="F1095" s="95"/>
      <c r="G1095" s="104"/>
      <c r="H1095" s="99"/>
      <c r="I1095" s="100"/>
      <c r="J1095" s="101"/>
    </row>
    <row r="1096" spans="1:10" ht="15.75" customHeight="1">
      <c r="A1096" s="91"/>
      <c r="B1096" s="92"/>
      <c r="C1096" s="102"/>
      <c r="D1096" s="68"/>
      <c r="E1096" s="94"/>
      <c r="F1096" s="95"/>
      <c r="G1096" s="104"/>
      <c r="H1096" s="99"/>
      <c r="I1096" s="100"/>
      <c r="J1096" s="101"/>
    </row>
    <row r="1097" spans="1:10" ht="15.75" customHeight="1">
      <c r="A1097" s="91"/>
      <c r="B1097" s="92"/>
      <c r="C1097" s="102"/>
      <c r="D1097" s="68"/>
      <c r="E1097" s="94"/>
      <c r="F1097" s="95"/>
      <c r="G1097" s="104"/>
      <c r="H1097" s="99"/>
      <c r="I1097" s="100"/>
      <c r="J1097" s="101"/>
    </row>
    <row r="1098" spans="1:10" ht="15.75" customHeight="1">
      <c r="A1098" s="91"/>
      <c r="B1098" s="92"/>
      <c r="C1098" s="102"/>
      <c r="D1098" s="68"/>
      <c r="E1098" s="94"/>
      <c r="F1098" s="95"/>
      <c r="G1098" s="104"/>
      <c r="H1098" s="99"/>
      <c r="I1098" s="100"/>
      <c r="J1098" s="101"/>
    </row>
    <row r="1099" spans="1:10" ht="15.75" customHeight="1">
      <c r="A1099" s="91"/>
      <c r="B1099" s="92"/>
      <c r="C1099" s="102"/>
      <c r="D1099" s="68"/>
      <c r="E1099" s="94"/>
      <c r="F1099" s="95"/>
      <c r="G1099" s="104"/>
      <c r="H1099" s="99"/>
      <c r="I1099" s="100"/>
      <c r="J1099" s="101"/>
    </row>
    <row r="1100" spans="1:10" ht="15.75" customHeight="1">
      <c r="A1100" s="91"/>
      <c r="B1100" s="92"/>
      <c r="C1100" s="102"/>
      <c r="D1100" s="68"/>
      <c r="E1100" s="94"/>
      <c r="F1100" s="95"/>
      <c r="G1100" s="104"/>
      <c r="H1100" s="99"/>
      <c r="I1100" s="100"/>
      <c r="J1100" s="101"/>
    </row>
    <row r="1101" spans="1:10" ht="15.75" customHeight="1">
      <c r="A1101" s="91"/>
      <c r="B1101" s="92"/>
      <c r="C1101" s="102"/>
      <c r="D1101" s="68"/>
      <c r="E1101" s="94"/>
      <c r="F1101" s="95"/>
      <c r="G1101" s="104"/>
      <c r="H1101" s="99"/>
      <c r="I1101" s="100"/>
      <c r="J1101" s="101"/>
    </row>
    <row r="1102" spans="1:10" ht="15.75" customHeight="1">
      <c r="A1102" s="91"/>
      <c r="B1102" s="92"/>
      <c r="C1102" s="102"/>
      <c r="D1102" s="68"/>
      <c r="E1102" s="94"/>
      <c r="F1102" s="95"/>
      <c r="G1102" s="104"/>
      <c r="H1102" s="99"/>
      <c r="I1102" s="100"/>
      <c r="J1102" s="101"/>
    </row>
    <row r="1103" spans="1:10" ht="15.75" customHeight="1">
      <c r="A1103" s="91"/>
      <c r="B1103" s="92"/>
      <c r="C1103" s="102"/>
      <c r="D1103" s="68"/>
      <c r="E1103" s="94"/>
      <c r="F1103" s="95"/>
      <c r="G1103" s="104"/>
      <c r="H1103" s="99"/>
      <c r="I1103" s="100"/>
      <c r="J1103" s="101"/>
    </row>
    <row r="1104" spans="1:10" ht="15.75" customHeight="1">
      <c r="A1104" s="91"/>
      <c r="B1104" s="92"/>
      <c r="C1104" s="102"/>
      <c r="D1104" s="68"/>
      <c r="E1104" s="94"/>
      <c r="F1104" s="95"/>
      <c r="G1104" s="104"/>
      <c r="H1104" s="99"/>
      <c r="I1104" s="100"/>
      <c r="J1104" s="101"/>
    </row>
    <row r="1105" spans="1:10" ht="15.75" customHeight="1">
      <c r="A1105" s="91"/>
      <c r="B1105" s="92"/>
      <c r="C1105" s="102"/>
      <c r="D1105" s="68"/>
      <c r="E1105" s="94"/>
      <c r="F1105" s="95"/>
      <c r="G1105" s="104"/>
      <c r="H1105" s="99"/>
      <c r="I1105" s="100"/>
      <c r="J1105" s="101"/>
    </row>
    <row r="1106" spans="1:10" ht="15.75" customHeight="1">
      <c r="A1106" s="91"/>
      <c r="B1106" s="92"/>
      <c r="C1106" s="102"/>
      <c r="D1106" s="68"/>
      <c r="E1106" s="94"/>
      <c r="F1106" s="95"/>
      <c r="G1106" s="104"/>
      <c r="H1106" s="99"/>
      <c r="I1106" s="100"/>
      <c r="J1106" s="101"/>
    </row>
    <row r="1107" spans="1:10" ht="15.75" customHeight="1">
      <c r="A1107" s="91"/>
      <c r="B1107" s="92"/>
      <c r="C1107" s="102"/>
      <c r="D1107" s="68"/>
      <c r="E1107" s="94"/>
      <c r="F1107" s="95"/>
      <c r="G1107" s="104"/>
      <c r="H1107" s="99"/>
      <c r="I1107" s="100"/>
      <c r="J1107" s="101"/>
    </row>
    <row r="1108" spans="1:10" ht="15.75" customHeight="1">
      <c r="A1108" s="91"/>
      <c r="B1108" s="92"/>
      <c r="C1108" s="102"/>
      <c r="D1108" s="68"/>
      <c r="E1108" s="94"/>
      <c r="F1108" s="95"/>
      <c r="G1108" s="104"/>
      <c r="H1108" s="99"/>
      <c r="I1108" s="100"/>
      <c r="J1108" s="101"/>
    </row>
    <row r="1109" spans="1:10" ht="15.75" customHeight="1">
      <c r="A1109" s="91"/>
      <c r="B1109" s="92"/>
      <c r="C1109" s="102"/>
      <c r="D1109" s="68"/>
      <c r="E1109" s="94"/>
      <c r="F1109" s="95"/>
      <c r="G1109" s="104"/>
      <c r="H1109" s="99"/>
      <c r="I1109" s="100"/>
      <c r="J1109" s="101"/>
    </row>
    <row r="1110" spans="1:10" ht="15.75" customHeight="1">
      <c r="A1110" s="91"/>
      <c r="B1110" s="92"/>
      <c r="C1110" s="102"/>
      <c r="D1110" s="68"/>
      <c r="E1110" s="94"/>
      <c r="F1110" s="95"/>
      <c r="G1110" s="104"/>
      <c r="H1110" s="99"/>
      <c r="I1110" s="100"/>
      <c r="J1110" s="101"/>
    </row>
    <row r="1111" spans="1:10" ht="15.75" customHeight="1">
      <c r="A1111" s="91"/>
      <c r="B1111" s="92"/>
      <c r="C1111" s="102"/>
      <c r="D1111" s="68"/>
      <c r="E1111" s="94"/>
      <c r="F1111" s="95"/>
      <c r="G1111" s="104"/>
      <c r="H1111" s="99"/>
      <c r="I1111" s="100"/>
      <c r="J1111" s="101"/>
    </row>
    <row r="1112" spans="1:10" ht="15.75" customHeight="1">
      <c r="A1112" s="91"/>
      <c r="B1112" s="92"/>
      <c r="C1112" s="102"/>
      <c r="D1112" s="68"/>
      <c r="E1112" s="94"/>
      <c r="F1112" s="95"/>
      <c r="G1112" s="104"/>
      <c r="H1112" s="99"/>
      <c r="I1112" s="100"/>
      <c r="J1112" s="101"/>
    </row>
    <row r="1113" spans="1:10" ht="15.75" customHeight="1">
      <c r="A1113" s="91"/>
      <c r="B1113" s="92"/>
      <c r="C1113" s="102"/>
      <c r="D1113" s="68"/>
      <c r="E1113" s="94"/>
      <c r="F1113" s="95"/>
      <c r="G1113" s="104"/>
      <c r="H1113" s="99"/>
      <c r="I1113" s="100"/>
      <c r="J1113" s="101"/>
    </row>
    <row r="1114" spans="1:10" ht="15.75" customHeight="1">
      <c r="A1114" s="91"/>
      <c r="B1114" s="92"/>
      <c r="C1114" s="102"/>
      <c r="D1114" s="68"/>
      <c r="E1114" s="94"/>
      <c r="F1114" s="95"/>
      <c r="G1114" s="104"/>
      <c r="H1114" s="99"/>
      <c r="I1114" s="100"/>
      <c r="J1114" s="101"/>
    </row>
    <row r="1115" spans="1:10" ht="15.75" customHeight="1">
      <c r="A1115" s="91"/>
      <c r="B1115" s="92"/>
      <c r="C1115" s="102"/>
      <c r="D1115" s="68"/>
      <c r="E1115" s="94"/>
      <c r="F1115" s="95"/>
      <c r="G1115" s="104"/>
      <c r="H1115" s="99"/>
      <c r="I1115" s="100"/>
      <c r="J1115" s="101"/>
    </row>
    <row r="1116" spans="1:10" ht="15.75" customHeight="1">
      <c r="A1116" s="91"/>
      <c r="B1116" s="92"/>
      <c r="C1116" s="102"/>
      <c r="D1116" s="68"/>
      <c r="E1116" s="94"/>
      <c r="F1116" s="95"/>
      <c r="G1116" s="104"/>
      <c r="H1116" s="99"/>
      <c r="I1116" s="100"/>
      <c r="J1116" s="101"/>
    </row>
    <row r="1117" spans="1:10" ht="15.75" customHeight="1">
      <c r="A1117" s="91"/>
      <c r="B1117" s="92"/>
      <c r="C1117" s="102"/>
      <c r="D1117" s="68"/>
      <c r="E1117" s="94"/>
      <c r="F1117" s="95"/>
      <c r="G1117" s="104"/>
      <c r="H1117" s="99"/>
      <c r="I1117" s="100"/>
      <c r="J1117" s="101"/>
    </row>
    <row r="1118" spans="1:10" ht="15.75" customHeight="1">
      <c r="A1118" s="91"/>
      <c r="B1118" s="92"/>
      <c r="C1118" s="102"/>
      <c r="D1118" s="68"/>
      <c r="E1118" s="94"/>
      <c r="F1118" s="95"/>
      <c r="G1118" s="104"/>
      <c r="H1118" s="99"/>
      <c r="I1118" s="100"/>
      <c r="J1118" s="101"/>
    </row>
    <row r="1119" spans="1:10" ht="15.75" customHeight="1">
      <c r="A1119" s="91"/>
      <c r="B1119" s="92"/>
      <c r="C1119" s="102"/>
      <c r="D1119" s="68"/>
      <c r="E1119" s="94"/>
      <c r="F1119" s="95"/>
      <c r="G1119" s="104"/>
      <c r="H1119" s="99"/>
      <c r="I1119" s="100"/>
      <c r="J1119" s="101"/>
    </row>
    <row r="1120" spans="1:10" ht="15.75" customHeight="1">
      <c r="A1120" s="91"/>
      <c r="B1120" s="92"/>
      <c r="C1120" s="102"/>
      <c r="D1120" s="68"/>
      <c r="E1120" s="94"/>
      <c r="F1120" s="95"/>
      <c r="G1120" s="104"/>
      <c r="H1120" s="99"/>
      <c r="I1120" s="100"/>
      <c r="J1120" s="101"/>
    </row>
    <row r="1121" spans="1:10" ht="15.75" customHeight="1">
      <c r="A1121" s="91"/>
      <c r="B1121" s="92"/>
      <c r="C1121" s="102"/>
      <c r="D1121" s="68"/>
      <c r="E1121" s="94"/>
      <c r="F1121" s="95"/>
      <c r="G1121" s="104"/>
      <c r="H1121" s="99"/>
      <c r="I1121" s="100"/>
      <c r="J1121" s="101"/>
    </row>
    <row r="1122" spans="1:10" ht="15.75" customHeight="1">
      <c r="A1122" s="91"/>
      <c r="B1122" s="92"/>
      <c r="C1122" s="102"/>
      <c r="D1122" s="68"/>
      <c r="E1122" s="94"/>
      <c r="F1122" s="95"/>
      <c r="G1122" s="104"/>
      <c r="H1122" s="99"/>
      <c r="I1122" s="100"/>
      <c r="J1122" s="101"/>
    </row>
    <row r="1123" spans="1:10" ht="15.75" customHeight="1">
      <c r="A1123" s="91"/>
      <c r="B1123" s="92"/>
      <c r="C1123" s="102"/>
      <c r="D1123" s="68"/>
      <c r="E1123" s="94"/>
      <c r="F1123" s="95"/>
      <c r="G1123" s="104"/>
      <c r="H1123" s="99"/>
      <c r="I1123" s="100"/>
      <c r="J1123" s="101"/>
    </row>
    <row r="1124" spans="1:10" ht="15.75" customHeight="1">
      <c r="A1124" s="91"/>
      <c r="B1124" s="92"/>
      <c r="C1124" s="102"/>
      <c r="D1124" s="68"/>
      <c r="E1124" s="94"/>
      <c r="F1124" s="95"/>
      <c r="G1124" s="104"/>
      <c r="H1124" s="99"/>
      <c r="I1124" s="100"/>
      <c r="J1124" s="101"/>
    </row>
    <row r="1125" spans="1:10" ht="15.75" customHeight="1">
      <c r="A1125" s="91"/>
      <c r="B1125" s="92"/>
      <c r="C1125" s="102"/>
      <c r="D1125" s="68"/>
      <c r="E1125" s="94"/>
      <c r="F1125" s="95"/>
      <c r="G1125" s="104"/>
      <c r="H1125" s="99"/>
      <c r="I1125" s="100"/>
      <c r="J1125" s="101"/>
    </row>
    <row r="1126" spans="1:10" ht="15.75" customHeight="1">
      <c r="A1126" s="91"/>
      <c r="B1126" s="92"/>
      <c r="C1126" s="102"/>
      <c r="D1126" s="68"/>
      <c r="E1126" s="94"/>
      <c r="F1126" s="95"/>
      <c r="G1126" s="104"/>
      <c r="H1126" s="99"/>
      <c r="I1126" s="100"/>
      <c r="J1126" s="101"/>
    </row>
    <row r="1127" spans="1:10" ht="15.75" customHeight="1">
      <c r="A1127" s="91"/>
      <c r="B1127" s="92"/>
      <c r="C1127" s="102"/>
      <c r="D1127" s="68"/>
      <c r="E1127" s="94"/>
      <c r="F1127" s="95"/>
      <c r="G1127" s="104"/>
      <c r="H1127" s="99"/>
      <c r="I1127" s="100"/>
      <c r="J1127" s="101"/>
    </row>
    <row r="1128" spans="1:10" ht="15.75" customHeight="1">
      <c r="A1128" s="91"/>
      <c r="B1128" s="92"/>
      <c r="C1128" s="102"/>
      <c r="D1128" s="68"/>
      <c r="E1128" s="94"/>
      <c r="F1128" s="95"/>
      <c r="G1128" s="104"/>
      <c r="H1128" s="99"/>
      <c r="I1128" s="100"/>
      <c r="J1128" s="101"/>
    </row>
    <row r="1129" spans="1:10" ht="15.75" customHeight="1">
      <c r="A1129" s="91"/>
      <c r="B1129" s="92"/>
      <c r="C1129" s="102"/>
      <c r="D1129" s="68"/>
      <c r="E1129" s="94"/>
      <c r="F1129" s="95"/>
      <c r="G1129" s="104"/>
      <c r="H1129" s="99"/>
      <c r="I1129" s="100"/>
      <c r="J1129" s="101"/>
    </row>
    <row r="1130" spans="1:10" ht="15.75" customHeight="1">
      <c r="A1130" s="91"/>
      <c r="B1130" s="92"/>
      <c r="C1130" s="102"/>
      <c r="D1130" s="68"/>
      <c r="E1130" s="94"/>
      <c r="F1130" s="95"/>
      <c r="G1130" s="104"/>
      <c r="H1130" s="99"/>
      <c r="I1130" s="100"/>
      <c r="J1130" s="101"/>
    </row>
    <row r="1131" spans="1:10" ht="15.75" customHeight="1">
      <c r="A1131" s="91"/>
      <c r="B1131" s="92"/>
      <c r="C1131" s="102"/>
      <c r="D1131" s="68"/>
      <c r="E1131" s="94"/>
      <c r="F1131" s="95"/>
      <c r="G1131" s="104"/>
      <c r="H1131" s="99"/>
      <c r="I1131" s="100"/>
      <c r="J1131" s="101"/>
    </row>
    <row r="1132" spans="1:10" ht="15.75" customHeight="1">
      <c r="A1132" s="91"/>
      <c r="B1132" s="92"/>
      <c r="C1132" s="102"/>
      <c r="D1132" s="68"/>
      <c r="E1132" s="94"/>
      <c r="F1132" s="95"/>
      <c r="G1132" s="104"/>
      <c r="H1132" s="99"/>
      <c r="I1132" s="100"/>
      <c r="J1132" s="101"/>
    </row>
    <row r="1133" spans="1:10" ht="15.75" customHeight="1">
      <c r="A1133" s="91"/>
      <c r="B1133" s="92"/>
      <c r="C1133" s="102"/>
      <c r="D1133" s="68"/>
      <c r="E1133" s="94"/>
      <c r="F1133" s="95"/>
      <c r="G1133" s="104"/>
      <c r="H1133" s="99"/>
      <c r="I1133" s="100"/>
      <c r="J1133" s="101"/>
    </row>
    <row r="1134" spans="1:10" ht="15.75" customHeight="1">
      <c r="A1134" s="91"/>
      <c r="B1134" s="92"/>
      <c r="C1134" s="102"/>
      <c r="D1134" s="68"/>
      <c r="E1134" s="94"/>
      <c r="F1134" s="95"/>
      <c r="G1134" s="104"/>
      <c r="H1134" s="99"/>
      <c r="I1134" s="100"/>
      <c r="J1134" s="101"/>
    </row>
    <row r="1135" spans="1:10" ht="15.75" customHeight="1">
      <c r="A1135" s="91"/>
      <c r="B1135" s="92"/>
      <c r="C1135" s="102"/>
      <c r="D1135" s="68"/>
      <c r="E1135" s="94"/>
      <c r="F1135" s="95"/>
      <c r="G1135" s="104"/>
      <c r="H1135" s="99"/>
      <c r="I1135" s="100"/>
      <c r="J1135" s="101"/>
    </row>
    <row r="1136" spans="1:10" ht="15.75" customHeight="1">
      <c r="A1136" s="91"/>
      <c r="B1136" s="92"/>
      <c r="C1136" s="102"/>
      <c r="D1136" s="68"/>
      <c r="E1136" s="94"/>
      <c r="F1136" s="95"/>
      <c r="G1136" s="104"/>
      <c r="H1136" s="99"/>
      <c r="I1136" s="100"/>
      <c r="J1136" s="101"/>
    </row>
    <row r="1137" spans="1:10" ht="15.75" customHeight="1">
      <c r="A1137" s="91"/>
      <c r="B1137" s="92"/>
      <c r="C1137" s="102"/>
      <c r="D1137" s="68"/>
      <c r="E1137" s="94"/>
      <c r="F1137" s="95"/>
      <c r="G1137" s="104"/>
      <c r="H1137" s="99"/>
      <c r="I1137" s="100"/>
      <c r="J1137" s="101"/>
    </row>
    <row r="1138" spans="1:10" ht="15.75" customHeight="1">
      <c r="A1138" s="91"/>
      <c r="B1138" s="92"/>
      <c r="C1138" s="102"/>
      <c r="D1138" s="68"/>
      <c r="E1138" s="94"/>
      <c r="F1138" s="95"/>
      <c r="G1138" s="104"/>
      <c r="H1138" s="99"/>
      <c r="I1138" s="100"/>
      <c r="J1138" s="101"/>
    </row>
    <row r="1139" spans="1:10" ht="15.75" customHeight="1">
      <c r="A1139" s="91"/>
      <c r="B1139" s="92"/>
      <c r="C1139" s="102"/>
      <c r="D1139" s="68"/>
      <c r="E1139" s="94"/>
      <c r="F1139" s="95"/>
      <c r="G1139" s="104"/>
      <c r="H1139" s="99"/>
      <c r="I1139" s="100"/>
      <c r="J1139" s="101"/>
    </row>
    <row r="1140" spans="1:10" ht="15.75" customHeight="1">
      <c r="A1140" s="91"/>
      <c r="B1140" s="92"/>
      <c r="C1140" s="102"/>
      <c r="D1140" s="68"/>
      <c r="E1140" s="94"/>
      <c r="F1140" s="95"/>
      <c r="G1140" s="104"/>
      <c r="H1140" s="99"/>
      <c r="I1140" s="100"/>
      <c r="J1140" s="101"/>
    </row>
    <row r="1141" spans="1:10" ht="15.75" customHeight="1">
      <c r="A1141" s="91"/>
      <c r="B1141" s="92"/>
      <c r="C1141" s="102"/>
      <c r="D1141" s="68"/>
      <c r="E1141" s="94"/>
      <c r="F1141" s="95"/>
      <c r="G1141" s="104"/>
      <c r="H1141" s="99"/>
      <c r="I1141" s="100"/>
      <c r="J1141" s="101"/>
    </row>
    <row r="1142" spans="1:10" ht="15.75" customHeight="1">
      <c r="A1142" s="91"/>
      <c r="B1142" s="92"/>
      <c r="C1142" s="102"/>
      <c r="D1142" s="68"/>
      <c r="E1142" s="94"/>
      <c r="F1142" s="95"/>
      <c r="G1142" s="104"/>
      <c r="H1142" s="99"/>
      <c r="I1142" s="100"/>
      <c r="J1142" s="101"/>
    </row>
    <row r="1143" spans="1:10" ht="15.75" customHeight="1">
      <c r="A1143" s="91"/>
      <c r="B1143" s="92"/>
      <c r="C1143" s="102"/>
      <c r="D1143" s="68"/>
      <c r="E1143" s="94"/>
      <c r="F1143" s="95"/>
      <c r="G1143" s="104"/>
      <c r="H1143" s="99"/>
      <c r="I1143" s="100"/>
      <c r="J1143" s="101"/>
    </row>
    <row r="1144" spans="1:10" ht="15.75" customHeight="1">
      <c r="A1144" s="91"/>
      <c r="B1144" s="92"/>
      <c r="C1144" s="102"/>
      <c r="D1144" s="68"/>
      <c r="E1144" s="94"/>
      <c r="F1144" s="95"/>
      <c r="G1144" s="104"/>
      <c r="H1144" s="99"/>
      <c r="I1144" s="100"/>
      <c r="J1144" s="101"/>
    </row>
    <row r="1145" spans="1:10" ht="15.75" customHeight="1">
      <c r="A1145" s="91"/>
      <c r="B1145" s="92"/>
      <c r="C1145" s="102"/>
      <c r="D1145" s="68"/>
      <c r="E1145" s="94"/>
      <c r="F1145" s="95"/>
      <c r="G1145" s="104"/>
      <c r="H1145" s="99"/>
      <c r="I1145" s="100"/>
      <c r="J1145" s="101"/>
    </row>
    <row r="1146" spans="1:10" ht="15.75" customHeight="1">
      <c r="A1146" s="91"/>
      <c r="B1146" s="92"/>
      <c r="C1146" s="102"/>
      <c r="D1146" s="68"/>
      <c r="E1146" s="94"/>
      <c r="F1146" s="95"/>
      <c r="G1146" s="104"/>
      <c r="H1146" s="99"/>
      <c r="I1146" s="100"/>
      <c r="J1146" s="101"/>
    </row>
    <row r="1147" spans="1:10" ht="15.75" customHeight="1">
      <c r="A1147" s="91"/>
      <c r="B1147" s="92"/>
      <c r="C1147" s="102"/>
      <c r="D1147" s="68"/>
      <c r="E1147" s="94"/>
      <c r="F1147" s="95"/>
      <c r="G1147" s="104"/>
      <c r="H1147" s="99"/>
      <c r="I1147" s="100"/>
      <c r="J1147" s="101"/>
    </row>
    <row r="1148" spans="1:10" ht="15.75" customHeight="1">
      <c r="A1148" s="91"/>
      <c r="B1148" s="92"/>
      <c r="C1148" s="102"/>
      <c r="D1148" s="68"/>
      <c r="E1148" s="94"/>
      <c r="F1148" s="95"/>
      <c r="G1148" s="104"/>
      <c r="H1148" s="99"/>
      <c r="I1148" s="100"/>
      <c r="J1148" s="101"/>
    </row>
    <row r="1149" spans="1:10" ht="15.75" customHeight="1">
      <c r="A1149" s="91"/>
      <c r="B1149" s="92"/>
      <c r="C1149" s="102"/>
      <c r="D1149" s="68"/>
      <c r="E1149" s="94"/>
      <c r="F1149" s="95"/>
      <c r="G1149" s="104"/>
      <c r="H1149" s="99"/>
      <c r="I1149" s="100"/>
      <c r="J1149" s="101"/>
    </row>
    <row r="1150" spans="1:10" ht="15.75" customHeight="1">
      <c r="A1150" s="91"/>
      <c r="B1150" s="92"/>
      <c r="C1150" s="102"/>
      <c r="D1150" s="68"/>
      <c r="E1150" s="94"/>
      <c r="F1150" s="95"/>
      <c r="G1150" s="104"/>
      <c r="H1150" s="99"/>
      <c r="I1150" s="100"/>
      <c r="J1150" s="101"/>
    </row>
    <row r="1151" spans="1:10" ht="15.75" customHeight="1">
      <c r="A1151" s="91"/>
      <c r="B1151" s="92"/>
      <c r="C1151" s="102"/>
      <c r="D1151" s="68"/>
      <c r="E1151" s="94"/>
      <c r="F1151" s="95"/>
      <c r="G1151" s="104"/>
      <c r="H1151" s="99"/>
      <c r="I1151" s="100"/>
      <c r="J1151" s="101"/>
    </row>
    <row r="1152" spans="1:10" ht="15.75" customHeight="1">
      <c r="A1152" s="91"/>
      <c r="B1152" s="92"/>
      <c r="C1152" s="102"/>
      <c r="D1152" s="68"/>
      <c r="E1152" s="94"/>
      <c r="F1152" s="95"/>
      <c r="G1152" s="104"/>
      <c r="H1152" s="99"/>
      <c r="I1152" s="100"/>
      <c r="J1152" s="101"/>
    </row>
    <row r="1153" spans="1:10" ht="15.75" customHeight="1">
      <c r="A1153" s="91"/>
      <c r="B1153" s="92"/>
      <c r="C1153" s="102"/>
      <c r="D1153" s="68"/>
      <c r="E1153" s="94"/>
      <c r="F1153" s="95"/>
      <c r="G1153" s="104"/>
      <c r="H1153" s="99"/>
      <c r="I1153" s="100"/>
      <c r="J1153" s="101"/>
    </row>
    <row r="1154" spans="1:10" ht="15.75" customHeight="1">
      <c r="A1154" s="91"/>
      <c r="B1154" s="92"/>
      <c r="C1154" s="102"/>
      <c r="D1154" s="68"/>
      <c r="E1154" s="94"/>
      <c r="F1154" s="95"/>
      <c r="G1154" s="104"/>
      <c r="H1154" s="99"/>
      <c r="I1154" s="100"/>
      <c r="J1154" s="101"/>
    </row>
    <row r="1155" spans="1:10" ht="15.75" customHeight="1">
      <c r="A1155" s="91"/>
      <c r="B1155" s="92"/>
      <c r="C1155" s="102"/>
      <c r="D1155" s="68"/>
      <c r="E1155" s="94"/>
      <c r="F1155" s="95"/>
      <c r="G1155" s="104"/>
      <c r="H1155" s="99"/>
      <c r="I1155" s="100"/>
      <c r="J1155" s="101"/>
    </row>
    <row r="1156" spans="1:10" ht="15.75" customHeight="1">
      <c r="A1156" s="91"/>
      <c r="B1156" s="92"/>
      <c r="C1156" s="102"/>
      <c r="D1156" s="68"/>
      <c r="E1156" s="94"/>
      <c r="F1156" s="95"/>
      <c r="G1156" s="104"/>
      <c r="H1156" s="99"/>
      <c r="I1156" s="100"/>
      <c r="J1156" s="101"/>
    </row>
    <row r="1157" spans="1:10" ht="15.75" customHeight="1">
      <c r="A1157" s="91"/>
      <c r="B1157" s="92"/>
      <c r="C1157" s="102"/>
      <c r="D1157" s="68"/>
      <c r="E1157" s="94"/>
      <c r="F1157" s="95"/>
      <c r="G1157" s="104"/>
      <c r="H1157" s="99"/>
      <c r="I1157" s="100"/>
      <c r="J1157" s="101"/>
    </row>
    <row r="1158" spans="1:10" ht="15.75" customHeight="1">
      <c r="A1158" s="91"/>
      <c r="B1158" s="92"/>
      <c r="C1158" s="102"/>
      <c r="D1158" s="68"/>
      <c r="E1158" s="94"/>
      <c r="F1158" s="95"/>
      <c r="G1158" s="104"/>
      <c r="H1158" s="99"/>
      <c r="I1158" s="100"/>
      <c r="J1158" s="101"/>
    </row>
    <row r="1159" spans="1:10" ht="15.75" customHeight="1">
      <c r="A1159" s="91"/>
      <c r="B1159" s="92"/>
      <c r="C1159" s="102"/>
      <c r="D1159" s="68"/>
      <c r="E1159" s="94"/>
      <c r="F1159" s="95"/>
      <c r="G1159" s="104"/>
      <c r="H1159" s="99"/>
      <c r="I1159" s="100"/>
      <c r="J1159" s="101"/>
    </row>
    <row r="1160" spans="1:10" ht="15.75" customHeight="1">
      <c r="A1160" s="91"/>
      <c r="B1160" s="92"/>
      <c r="C1160" s="102"/>
      <c r="D1160" s="68"/>
      <c r="E1160" s="94"/>
      <c r="F1160" s="95"/>
      <c r="G1160" s="104"/>
      <c r="H1160" s="99"/>
      <c r="I1160" s="100"/>
      <c r="J1160" s="101"/>
    </row>
    <row r="1161" spans="1:10" ht="15.75" customHeight="1">
      <c r="A1161" s="91"/>
      <c r="B1161" s="92"/>
      <c r="C1161" s="102"/>
      <c r="D1161" s="68"/>
      <c r="E1161" s="94"/>
      <c r="F1161" s="95"/>
      <c r="G1161" s="104"/>
      <c r="H1161" s="99"/>
      <c r="I1161" s="100"/>
      <c r="J1161" s="101"/>
    </row>
    <row r="1162" spans="1:10" ht="15.75" customHeight="1">
      <c r="A1162" s="91"/>
      <c r="B1162" s="92"/>
      <c r="C1162" s="102"/>
      <c r="D1162" s="68"/>
      <c r="E1162" s="94"/>
      <c r="F1162" s="95"/>
      <c r="G1162" s="104"/>
      <c r="H1162" s="99"/>
      <c r="I1162" s="100"/>
      <c r="J1162" s="101"/>
    </row>
    <row r="1163" spans="1:10" ht="15.75" customHeight="1">
      <c r="A1163" s="91"/>
      <c r="B1163" s="92"/>
      <c r="C1163" s="102"/>
      <c r="D1163" s="68"/>
      <c r="E1163" s="94"/>
      <c r="F1163" s="95"/>
      <c r="G1163" s="104"/>
      <c r="H1163" s="99"/>
      <c r="I1163" s="100"/>
      <c r="J1163" s="101"/>
    </row>
    <row r="1164" spans="1:10" ht="15.75" customHeight="1">
      <c r="A1164" s="91"/>
      <c r="B1164" s="92"/>
      <c r="C1164" s="102"/>
      <c r="D1164" s="68"/>
      <c r="E1164" s="94"/>
      <c r="F1164" s="95"/>
      <c r="G1164" s="104"/>
      <c r="H1164" s="99"/>
      <c r="I1164" s="100"/>
      <c r="J1164" s="101"/>
    </row>
    <row r="1165" spans="1:10" ht="15.75" customHeight="1">
      <c r="A1165" s="91"/>
      <c r="B1165" s="92"/>
      <c r="C1165" s="102"/>
      <c r="D1165" s="68"/>
      <c r="E1165" s="94"/>
      <c r="F1165" s="95"/>
      <c r="G1165" s="104"/>
      <c r="H1165" s="99"/>
      <c r="I1165" s="100"/>
      <c r="J1165" s="101"/>
    </row>
    <row r="1166" spans="1:10" ht="15.75" customHeight="1">
      <c r="A1166" s="91"/>
      <c r="B1166" s="92"/>
      <c r="C1166" s="102"/>
      <c r="D1166" s="68"/>
      <c r="E1166" s="94"/>
      <c r="F1166" s="95"/>
      <c r="G1166" s="104"/>
      <c r="H1166" s="99"/>
      <c r="I1166" s="100"/>
      <c r="J1166" s="101"/>
    </row>
    <row r="1167" spans="1:10" ht="15.75" customHeight="1">
      <c r="A1167" s="91"/>
      <c r="B1167" s="92"/>
      <c r="C1167" s="102"/>
      <c r="D1167" s="68"/>
      <c r="E1167" s="94"/>
      <c r="F1167" s="95"/>
      <c r="G1167" s="104"/>
      <c r="H1167" s="99"/>
      <c r="I1167" s="100"/>
      <c r="J1167" s="101"/>
    </row>
    <row r="1168" spans="1:10" ht="15.75" customHeight="1">
      <c r="A1168" s="91"/>
      <c r="B1168" s="92"/>
      <c r="C1168" s="102"/>
      <c r="D1168" s="68"/>
      <c r="E1168" s="94"/>
      <c r="F1168" s="95"/>
      <c r="G1168" s="104"/>
      <c r="H1168" s="99"/>
      <c r="I1168" s="100"/>
      <c r="J1168" s="101"/>
    </row>
    <row r="1169" spans="1:10" ht="15.75" customHeight="1">
      <c r="A1169" s="91"/>
      <c r="B1169" s="92"/>
      <c r="C1169" s="102"/>
      <c r="D1169" s="68"/>
      <c r="E1169" s="94"/>
      <c r="F1169" s="95"/>
      <c r="G1169" s="104"/>
      <c r="H1169" s="99"/>
      <c r="I1169" s="100"/>
      <c r="J1169" s="101"/>
    </row>
    <row r="1170" spans="1:10" ht="15.75" customHeight="1">
      <c r="A1170" s="91"/>
      <c r="B1170" s="92"/>
      <c r="C1170" s="102"/>
      <c r="D1170" s="68"/>
      <c r="E1170" s="94"/>
      <c r="F1170" s="95"/>
      <c r="G1170" s="104"/>
      <c r="H1170" s="99"/>
      <c r="I1170" s="100"/>
      <c r="J1170" s="101"/>
    </row>
    <row r="1171" spans="1:10" ht="15.75" customHeight="1">
      <c r="A1171" s="91"/>
      <c r="B1171" s="92"/>
      <c r="C1171" s="102"/>
      <c r="D1171" s="68"/>
      <c r="E1171" s="94"/>
      <c r="F1171" s="95"/>
      <c r="G1171" s="104"/>
      <c r="H1171" s="99"/>
      <c r="I1171" s="100"/>
      <c r="J1171" s="101"/>
    </row>
    <row r="1172" spans="1:10" ht="15.75" customHeight="1">
      <c r="A1172" s="91"/>
      <c r="B1172" s="92"/>
      <c r="C1172" s="102"/>
      <c r="D1172" s="68"/>
      <c r="E1172" s="94"/>
      <c r="F1172" s="95"/>
      <c r="G1172" s="104"/>
      <c r="H1172" s="99"/>
      <c r="I1172" s="100"/>
      <c r="J1172" s="101"/>
    </row>
    <row r="1173" spans="1:10" ht="15.75" customHeight="1">
      <c r="A1173" s="91"/>
      <c r="B1173" s="92"/>
      <c r="C1173" s="102"/>
      <c r="D1173" s="68"/>
      <c r="E1173" s="94"/>
      <c r="F1173" s="95"/>
      <c r="G1173" s="104"/>
      <c r="H1173" s="99"/>
      <c r="I1173" s="100"/>
      <c r="J1173" s="101"/>
    </row>
    <row r="1174" spans="1:10" ht="15.75" customHeight="1">
      <c r="A1174" s="91"/>
      <c r="B1174" s="92"/>
      <c r="C1174" s="102"/>
      <c r="D1174" s="68"/>
      <c r="E1174" s="94"/>
      <c r="F1174" s="95"/>
      <c r="G1174" s="104"/>
      <c r="H1174" s="99"/>
      <c r="I1174" s="100"/>
      <c r="J1174" s="101"/>
    </row>
    <row r="1175" spans="1:10" ht="15.75" customHeight="1">
      <c r="A1175" s="91"/>
      <c r="B1175" s="92"/>
      <c r="C1175" s="102"/>
      <c r="D1175" s="68"/>
      <c r="E1175" s="94"/>
      <c r="F1175" s="95"/>
      <c r="G1175" s="104"/>
      <c r="H1175" s="99"/>
      <c r="I1175" s="100"/>
      <c r="J1175" s="101"/>
    </row>
    <row r="1176" spans="1:10" ht="15.75" customHeight="1">
      <c r="A1176" s="91"/>
      <c r="B1176" s="92"/>
      <c r="C1176" s="102"/>
      <c r="D1176" s="68"/>
      <c r="E1176" s="94"/>
      <c r="F1176" s="95"/>
      <c r="G1176" s="104"/>
      <c r="H1176" s="99"/>
      <c r="I1176" s="100"/>
      <c r="J1176" s="101"/>
    </row>
    <row r="1177" spans="1:10" ht="15.75" customHeight="1">
      <c r="A1177" s="91"/>
      <c r="B1177" s="92"/>
      <c r="C1177" s="102"/>
      <c r="D1177" s="68"/>
      <c r="E1177" s="94"/>
      <c r="F1177" s="95"/>
      <c r="G1177" s="104"/>
      <c r="H1177" s="99"/>
      <c r="I1177" s="100"/>
      <c r="J1177" s="101"/>
    </row>
    <row r="1178" spans="1:10" ht="15.75" customHeight="1">
      <c r="A1178" s="91"/>
      <c r="B1178" s="92"/>
      <c r="C1178" s="102"/>
      <c r="D1178" s="68"/>
      <c r="E1178" s="94"/>
      <c r="F1178" s="95"/>
      <c r="G1178" s="104"/>
      <c r="H1178" s="99"/>
      <c r="I1178" s="100"/>
      <c r="J1178" s="101"/>
    </row>
    <row r="1179" spans="1:10" ht="15.75" customHeight="1">
      <c r="A1179" s="91"/>
      <c r="B1179" s="92"/>
      <c r="C1179" s="102"/>
      <c r="D1179" s="68"/>
      <c r="E1179" s="94"/>
      <c r="F1179" s="95"/>
      <c r="G1179" s="104"/>
      <c r="H1179" s="99"/>
      <c r="I1179" s="100"/>
      <c r="J1179" s="101"/>
    </row>
    <row r="1180" spans="1:10" ht="15.75" customHeight="1">
      <c r="A1180" s="91"/>
      <c r="B1180" s="92"/>
      <c r="C1180" s="102"/>
      <c r="D1180" s="68"/>
      <c r="E1180" s="94"/>
      <c r="F1180" s="95"/>
      <c r="G1180" s="104"/>
      <c r="H1180" s="99"/>
      <c r="I1180" s="100"/>
      <c r="J1180" s="101"/>
    </row>
    <row r="1181" spans="1:10" ht="15.75" customHeight="1">
      <c r="A1181" s="91"/>
      <c r="B1181" s="92"/>
      <c r="C1181" s="102"/>
      <c r="D1181" s="68"/>
      <c r="E1181" s="94"/>
      <c r="F1181" s="95"/>
      <c r="G1181" s="104"/>
      <c r="H1181" s="99"/>
      <c r="I1181" s="100"/>
      <c r="J1181" s="101"/>
    </row>
    <row r="1182" spans="1:10" ht="15.75" customHeight="1">
      <c r="A1182" s="91"/>
      <c r="B1182" s="92"/>
      <c r="C1182" s="102"/>
      <c r="D1182" s="68"/>
      <c r="E1182" s="94"/>
      <c r="F1182" s="95"/>
      <c r="G1182" s="104"/>
      <c r="H1182" s="99"/>
      <c r="I1182" s="100"/>
      <c r="J1182" s="101"/>
    </row>
    <row r="1183" spans="1:10" ht="15.75" customHeight="1">
      <c r="A1183" s="91"/>
      <c r="B1183" s="92"/>
      <c r="C1183" s="102"/>
      <c r="D1183" s="68"/>
      <c r="E1183" s="94"/>
      <c r="F1183" s="95"/>
      <c r="G1183" s="104"/>
      <c r="H1183" s="99"/>
      <c r="I1183" s="100"/>
      <c r="J1183" s="101"/>
    </row>
    <row r="1184" spans="1:10" ht="15.75" customHeight="1">
      <c r="A1184" s="91"/>
      <c r="B1184" s="92"/>
      <c r="C1184" s="102"/>
      <c r="D1184" s="68"/>
      <c r="E1184" s="94"/>
      <c r="F1184" s="95"/>
      <c r="G1184" s="104"/>
      <c r="H1184" s="99"/>
      <c r="I1184" s="100"/>
      <c r="J1184" s="101"/>
    </row>
    <row r="1185" spans="1:10" ht="15.75" customHeight="1">
      <c r="A1185" s="91"/>
      <c r="B1185" s="92"/>
      <c r="C1185" s="102"/>
      <c r="D1185" s="68"/>
      <c r="E1185" s="94"/>
      <c r="F1185" s="95"/>
      <c r="G1185" s="104"/>
      <c r="H1185" s="99"/>
      <c r="I1185" s="100"/>
      <c r="J1185" s="101"/>
    </row>
    <row r="1186" spans="1:10" ht="15.75" customHeight="1">
      <c r="A1186" s="91"/>
      <c r="B1186" s="92"/>
      <c r="C1186" s="102"/>
      <c r="D1186" s="68"/>
      <c r="E1186" s="94"/>
      <c r="F1186" s="95"/>
      <c r="G1186" s="104"/>
      <c r="H1186" s="99"/>
      <c r="I1186" s="100"/>
      <c r="J1186" s="101"/>
    </row>
    <row r="1187" spans="1:10" ht="15.75" customHeight="1">
      <c r="A1187" s="91"/>
      <c r="B1187" s="92"/>
      <c r="C1187" s="102"/>
      <c r="D1187" s="68"/>
      <c r="E1187" s="94"/>
      <c r="F1187" s="95"/>
      <c r="G1187" s="104"/>
      <c r="H1187" s="99"/>
      <c r="I1187" s="100"/>
      <c r="J1187" s="101"/>
    </row>
    <row r="1188" spans="1:10" ht="15.75" customHeight="1">
      <c r="A1188" s="91"/>
      <c r="B1188" s="92"/>
      <c r="C1188" s="102"/>
      <c r="D1188" s="68"/>
      <c r="E1188" s="94"/>
      <c r="F1188" s="95"/>
      <c r="G1188" s="104"/>
      <c r="H1188" s="99"/>
      <c r="I1188" s="100"/>
      <c r="J1188" s="101"/>
    </row>
    <row r="1189" spans="1:10" ht="15.75" customHeight="1">
      <c r="A1189" s="91"/>
      <c r="B1189" s="92"/>
      <c r="C1189" s="102"/>
      <c r="D1189" s="68"/>
      <c r="E1189" s="94"/>
      <c r="F1189" s="95"/>
      <c r="G1189" s="104"/>
      <c r="H1189" s="99"/>
      <c r="I1189" s="100"/>
      <c r="J1189" s="101"/>
    </row>
    <row r="1190" spans="1:10" ht="15.75" customHeight="1">
      <c r="A1190" s="91"/>
      <c r="B1190" s="92"/>
      <c r="C1190" s="102"/>
      <c r="D1190" s="68"/>
      <c r="E1190" s="94"/>
      <c r="F1190" s="95"/>
      <c r="G1190" s="104"/>
      <c r="H1190" s="99"/>
      <c r="I1190" s="100"/>
      <c r="J1190" s="101"/>
    </row>
    <row r="1191" spans="1:10" ht="15.75" customHeight="1">
      <c r="A1191" s="91"/>
      <c r="B1191" s="92"/>
      <c r="C1191" s="102"/>
      <c r="D1191" s="68"/>
      <c r="E1191" s="94"/>
      <c r="F1191" s="95"/>
      <c r="G1191" s="104"/>
      <c r="H1191" s="99"/>
      <c r="I1191" s="100"/>
      <c r="J1191" s="101"/>
    </row>
    <row r="1192" spans="1:10" ht="15.75" customHeight="1">
      <c r="A1192" s="91"/>
      <c r="B1192" s="92"/>
      <c r="C1192" s="102"/>
      <c r="D1192" s="68"/>
      <c r="E1192" s="94"/>
      <c r="F1192" s="95"/>
      <c r="G1192" s="104"/>
      <c r="H1192" s="99"/>
      <c r="I1192" s="100"/>
      <c r="J1192" s="101"/>
    </row>
    <row r="1193" spans="1:10" ht="15.75" customHeight="1">
      <c r="A1193" s="91"/>
      <c r="B1193" s="92"/>
      <c r="C1193" s="102"/>
      <c r="D1193" s="68"/>
      <c r="E1193" s="94"/>
      <c r="F1193" s="95"/>
      <c r="G1193" s="104"/>
      <c r="H1193" s="99"/>
      <c r="I1193" s="100"/>
      <c r="J1193" s="101"/>
    </row>
    <row r="1194" spans="1:10" ht="15.75" customHeight="1">
      <c r="A1194" s="91"/>
      <c r="B1194" s="92"/>
      <c r="C1194" s="102"/>
      <c r="D1194" s="68"/>
      <c r="E1194" s="94"/>
      <c r="F1194" s="95"/>
      <c r="G1194" s="104"/>
      <c r="H1194" s="99"/>
      <c r="I1194" s="100"/>
      <c r="J1194" s="101"/>
    </row>
    <row r="1195" spans="1:10" ht="15.75" customHeight="1">
      <c r="A1195" s="91"/>
      <c r="B1195" s="92"/>
      <c r="C1195" s="102"/>
      <c r="D1195" s="68"/>
      <c r="E1195" s="94"/>
      <c r="F1195" s="95"/>
      <c r="G1195" s="104"/>
      <c r="H1195" s="99"/>
      <c r="I1195" s="100"/>
      <c r="J1195" s="101"/>
    </row>
    <row r="1196" spans="1:10" ht="15.75" customHeight="1">
      <c r="A1196" s="91"/>
      <c r="B1196" s="92"/>
      <c r="C1196" s="102"/>
      <c r="D1196" s="68"/>
      <c r="E1196" s="94"/>
      <c r="F1196" s="95"/>
      <c r="G1196" s="104"/>
      <c r="H1196" s="99"/>
      <c r="I1196" s="100"/>
      <c r="J1196" s="101"/>
    </row>
    <row r="1197" spans="1:10" ht="15.75" customHeight="1">
      <c r="A1197" s="91"/>
      <c r="B1197" s="92"/>
      <c r="C1197" s="102"/>
      <c r="D1197" s="68"/>
      <c r="E1197" s="94"/>
      <c r="F1197" s="95"/>
      <c r="G1197" s="104"/>
      <c r="H1197" s="99"/>
      <c r="I1197" s="100"/>
      <c r="J1197" s="101"/>
    </row>
    <row r="1198" spans="1:10" ht="15.75" customHeight="1">
      <c r="A1198" s="91"/>
      <c r="B1198" s="92"/>
      <c r="C1198" s="102"/>
      <c r="D1198" s="68"/>
      <c r="E1198" s="94"/>
      <c r="F1198" s="95"/>
      <c r="G1198" s="104"/>
      <c r="H1198" s="99"/>
      <c r="I1198" s="100"/>
      <c r="J1198" s="101"/>
    </row>
    <row r="1199" spans="1:10" ht="15.75" customHeight="1">
      <c r="A1199" s="91"/>
      <c r="B1199" s="92"/>
      <c r="C1199" s="102"/>
      <c r="D1199" s="68"/>
      <c r="E1199" s="94"/>
      <c r="F1199" s="95"/>
      <c r="G1199" s="104"/>
      <c r="H1199" s="99"/>
      <c r="I1199" s="100"/>
      <c r="J1199" s="101"/>
    </row>
    <row r="1200" spans="1:10" ht="15.75" customHeight="1">
      <c r="A1200" s="91"/>
      <c r="B1200" s="92"/>
      <c r="C1200" s="102"/>
      <c r="D1200" s="68"/>
      <c r="E1200" s="94"/>
      <c r="F1200" s="95"/>
      <c r="G1200" s="104"/>
      <c r="H1200" s="99"/>
      <c r="I1200" s="100"/>
      <c r="J1200" s="101"/>
    </row>
    <row r="1201" spans="1:10" ht="15.75" customHeight="1">
      <c r="A1201" s="91"/>
      <c r="B1201" s="92"/>
      <c r="C1201" s="102"/>
      <c r="D1201" s="68"/>
      <c r="E1201" s="94"/>
      <c r="F1201" s="95"/>
      <c r="G1201" s="104"/>
      <c r="H1201" s="99"/>
      <c r="I1201" s="100"/>
      <c r="J1201" s="101"/>
    </row>
    <row r="1202" spans="1:10" ht="15.75" customHeight="1">
      <c r="A1202" s="91"/>
      <c r="B1202" s="92"/>
      <c r="C1202" s="102"/>
      <c r="D1202" s="68"/>
      <c r="E1202" s="94"/>
      <c r="F1202" s="95"/>
      <c r="G1202" s="104"/>
      <c r="H1202" s="99"/>
      <c r="I1202" s="100"/>
      <c r="J1202" s="101"/>
    </row>
    <row r="1203" spans="1:10" ht="15.75" customHeight="1">
      <c r="A1203" s="91"/>
      <c r="B1203" s="92"/>
      <c r="C1203" s="102"/>
      <c r="D1203" s="68"/>
      <c r="E1203" s="94"/>
      <c r="F1203" s="95"/>
      <c r="G1203" s="104"/>
      <c r="H1203" s="99"/>
      <c r="I1203" s="100"/>
      <c r="J1203" s="101"/>
    </row>
    <row r="1204" spans="1:10" ht="15.75" customHeight="1">
      <c r="A1204" s="91"/>
      <c r="B1204" s="92"/>
      <c r="C1204" s="102"/>
      <c r="D1204" s="68"/>
      <c r="E1204" s="94"/>
      <c r="F1204" s="95"/>
      <c r="G1204" s="104"/>
      <c r="H1204" s="99"/>
      <c r="I1204" s="100"/>
      <c r="J1204" s="101"/>
    </row>
    <row r="1205" spans="1:10" ht="15.75" customHeight="1">
      <c r="A1205" s="91"/>
      <c r="B1205" s="92"/>
      <c r="C1205" s="102"/>
      <c r="D1205" s="68"/>
      <c r="E1205" s="94"/>
      <c r="F1205" s="95"/>
      <c r="G1205" s="104"/>
      <c r="H1205" s="99"/>
      <c r="I1205" s="100"/>
      <c r="J1205" s="101"/>
    </row>
    <row r="1206" spans="1:10" ht="15.75" customHeight="1">
      <c r="A1206" s="91"/>
      <c r="B1206" s="92"/>
      <c r="C1206" s="102"/>
      <c r="D1206" s="68"/>
      <c r="E1206" s="94"/>
      <c r="F1206" s="95"/>
      <c r="G1206" s="104"/>
      <c r="H1206" s="99"/>
      <c r="I1206" s="100"/>
      <c r="J1206" s="101"/>
    </row>
    <row r="1207" spans="1:10" ht="15.75" customHeight="1">
      <c r="A1207" s="91"/>
      <c r="B1207" s="92"/>
      <c r="C1207" s="102"/>
      <c r="D1207" s="68"/>
      <c r="E1207" s="94"/>
      <c r="F1207" s="95"/>
      <c r="G1207" s="104"/>
      <c r="H1207" s="99"/>
      <c r="I1207" s="100"/>
      <c r="J1207" s="101"/>
    </row>
    <row r="1208" spans="1:10" ht="15.75" customHeight="1">
      <c r="A1208" s="91"/>
      <c r="B1208" s="92"/>
      <c r="C1208" s="102"/>
      <c r="D1208" s="68"/>
      <c r="E1208" s="94"/>
      <c r="F1208" s="95"/>
      <c r="G1208" s="104"/>
      <c r="H1208" s="99"/>
      <c r="I1208" s="100"/>
      <c r="J1208" s="101"/>
    </row>
    <row r="1209" spans="1:10" ht="15.75" customHeight="1">
      <c r="A1209" s="91"/>
      <c r="B1209" s="92"/>
      <c r="C1209" s="102"/>
      <c r="D1209" s="68"/>
      <c r="E1209" s="94"/>
      <c r="F1209" s="95"/>
      <c r="G1209" s="104"/>
      <c r="H1209" s="99"/>
      <c r="I1209" s="100"/>
      <c r="J1209" s="101"/>
    </row>
    <row r="1210" spans="1:10" ht="15.75" customHeight="1">
      <c r="A1210" s="91"/>
      <c r="B1210" s="92"/>
      <c r="C1210" s="102"/>
      <c r="D1210" s="68"/>
      <c r="E1210" s="94"/>
      <c r="F1210" s="95"/>
      <c r="G1210" s="104"/>
      <c r="H1210" s="99"/>
      <c r="I1210" s="100"/>
      <c r="J1210" s="101"/>
    </row>
    <row r="1211" spans="1:10" ht="15.75" customHeight="1">
      <c r="A1211" s="91"/>
      <c r="B1211" s="92"/>
      <c r="C1211" s="102"/>
      <c r="D1211" s="68"/>
      <c r="E1211" s="94"/>
      <c r="F1211" s="95"/>
      <c r="G1211" s="104"/>
      <c r="H1211" s="99"/>
      <c r="I1211" s="100"/>
      <c r="J1211" s="101"/>
    </row>
    <row r="1212" spans="1:10" ht="15.75" customHeight="1">
      <c r="A1212" s="91"/>
      <c r="B1212" s="92"/>
      <c r="C1212" s="102"/>
      <c r="D1212" s="68"/>
      <c r="E1212" s="94"/>
      <c r="F1212" s="95"/>
      <c r="G1212" s="104"/>
      <c r="H1212" s="99"/>
      <c r="I1212" s="100"/>
      <c r="J1212" s="101"/>
    </row>
    <row r="1213" spans="1:10" ht="15.75" customHeight="1">
      <c r="A1213" s="91"/>
      <c r="B1213" s="92"/>
      <c r="C1213" s="102"/>
      <c r="D1213" s="68"/>
      <c r="E1213" s="94"/>
      <c r="F1213" s="95"/>
      <c r="G1213" s="104"/>
      <c r="H1213" s="99"/>
      <c r="I1213" s="100"/>
      <c r="J1213" s="101"/>
    </row>
    <row r="1214" spans="1:10" ht="15.75" customHeight="1">
      <c r="A1214" s="91"/>
      <c r="B1214" s="92"/>
      <c r="C1214" s="102"/>
      <c r="D1214" s="68"/>
      <c r="E1214" s="94"/>
      <c r="F1214" s="95"/>
      <c r="G1214" s="104"/>
      <c r="H1214" s="99"/>
      <c r="I1214" s="100"/>
      <c r="J1214" s="101"/>
    </row>
    <row r="1215" spans="1:10" ht="15.75" customHeight="1">
      <c r="A1215" s="91"/>
      <c r="B1215" s="92"/>
      <c r="C1215" s="102"/>
      <c r="D1215" s="68"/>
      <c r="E1215" s="94"/>
      <c r="F1215" s="95"/>
      <c r="G1215" s="104"/>
      <c r="H1215" s="99"/>
      <c r="I1215" s="100"/>
      <c r="J1215" s="101"/>
    </row>
    <row r="1216" spans="1:10" ht="15.75" customHeight="1">
      <c r="A1216" s="91"/>
      <c r="B1216" s="92"/>
      <c r="C1216" s="102"/>
      <c r="D1216" s="68"/>
      <c r="E1216" s="94"/>
      <c r="F1216" s="95"/>
      <c r="G1216" s="104"/>
      <c r="H1216" s="99"/>
      <c r="I1216" s="100"/>
      <c r="J1216" s="101"/>
    </row>
    <row r="1217" spans="1:10" ht="15.75" customHeight="1">
      <c r="A1217" s="91"/>
      <c r="B1217" s="92"/>
      <c r="C1217" s="102"/>
      <c r="D1217" s="68"/>
      <c r="E1217" s="94"/>
      <c r="F1217" s="95"/>
      <c r="G1217" s="104"/>
      <c r="H1217" s="99"/>
      <c r="I1217" s="100"/>
      <c r="J1217" s="101"/>
    </row>
    <row r="1218" spans="1:10" ht="15.75" customHeight="1">
      <c r="A1218" s="91"/>
      <c r="B1218" s="92"/>
      <c r="C1218" s="102"/>
      <c r="D1218" s="68"/>
      <c r="E1218" s="94"/>
      <c r="F1218" s="95"/>
      <c r="G1218" s="104"/>
      <c r="H1218" s="99"/>
      <c r="I1218" s="100"/>
      <c r="J1218" s="101"/>
    </row>
    <row r="1219" spans="1:10" ht="15.75" customHeight="1">
      <c r="A1219" s="91"/>
      <c r="B1219" s="92"/>
      <c r="C1219" s="102"/>
      <c r="D1219" s="68"/>
      <c r="E1219" s="94"/>
      <c r="F1219" s="95"/>
      <c r="G1219" s="104"/>
      <c r="H1219" s="99"/>
      <c r="I1219" s="100"/>
      <c r="J1219" s="101"/>
    </row>
    <row r="1220" spans="1:10" ht="15.75" customHeight="1">
      <c r="A1220" s="91"/>
      <c r="B1220" s="92"/>
      <c r="C1220" s="102"/>
      <c r="D1220" s="68"/>
      <c r="E1220" s="94"/>
      <c r="F1220" s="95"/>
      <c r="G1220" s="104"/>
      <c r="H1220" s="99"/>
      <c r="I1220" s="100"/>
      <c r="J1220" s="101"/>
    </row>
    <row r="1221" spans="1:10" ht="15.75" customHeight="1">
      <c r="A1221" s="91"/>
      <c r="B1221" s="92"/>
      <c r="C1221" s="102"/>
      <c r="D1221" s="68"/>
      <c r="E1221" s="94"/>
      <c r="F1221" s="95"/>
      <c r="G1221" s="104"/>
      <c r="H1221" s="99"/>
      <c r="I1221" s="100"/>
      <c r="J1221" s="101"/>
    </row>
    <row r="1222" spans="1:10" ht="15.75" customHeight="1">
      <c r="A1222" s="91"/>
      <c r="B1222" s="92"/>
      <c r="C1222" s="102"/>
      <c r="D1222" s="68"/>
      <c r="E1222" s="94"/>
      <c r="F1222" s="95"/>
      <c r="G1222" s="104"/>
      <c r="H1222" s="99"/>
      <c r="I1222" s="100"/>
      <c r="J1222" s="101"/>
    </row>
    <row r="1223" spans="1:10" ht="15.75" customHeight="1">
      <c r="A1223" s="91"/>
      <c r="B1223" s="92"/>
      <c r="C1223" s="102"/>
      <c r="D1223" s="68"/>
      <c r="E1223" s="94"/>
      <c r="F1223" s="95"/>
      <c r="G1223" s="104"/>
      <c r="H1223" s="99"/>
      <c r="I1223" s="100"/>
      <c r="J1223" s="101"/>
    </row>
    <row r="1224" spans="1:10" ht="15.75" customHeight="1">
      <c r="A1224" s="91"/>
      <c r="B1224" s="92"/>
      <c r="C1224" s="102"/>
      <c r="D1224" s="68"/>
      <c r="E1224" s="94"/>
      <c r="F1224" s="95"/>
      <c r="G1224" s="104"/>
      <c r="H1224" s="99"/>
      <c r="I1224" s="100"/>
      <c r="J1224" s="101"/>
    </row>
    <row r="1225" spans="1:10" ht="15.75" customHeight="1">
      <c r="A1225" s="91"/>
      <c r="B1225" s="92"/>
      <c r="C1225" s="102"/>
      <c r="D1225" s="68"/>
      <c r="E1225" s="94"/>
      <c r="F1225" s="95"/>
      <c r="G1225" s="104"/>
      <c r="H1225" s="99"/>
      <c r="I1225" s="100"/>
      <c r="J1225" s="101"/>
    </row>
    <row r="1226" spans="1:10" ht="15.75" customHeight="1">
      <c r="A1226" s="91"/>
      <c r="B1226" s="92"/>
      <c r="C1226" s="102"/>
      <c r="D1226" s="68"/>
      <c r="E1226" s="94"/>
      <c r="F1226" s="95"/>
      <c r="G1226" s="104"/>
      <c r="H1226" s="99"/>
      <c r="I1226" s="100"/>
      <c r="J1226" s="101"/>
    </row>
    <row r="1227" spans="1:10" ht="15.75" customHeight="1">
      <c r="A1227" s="91"/>
      <c r="B1227" s="92"/>
      <c r="C1227" s="102"/>
      <c r="D1227" s="68"/>
      <c r="E1227" s="94"/>
      <c r="F1227" s="95"/>
      <c r="G1227" s="104"/>
      <c r="H1227" s="99"/>
      <c r="I1227" s="100"/>
      <c r="J1227" s="101"/>
    </row>
    <row r="1228" spans="1:10" ht="15.75" customHeight="1">
      <c r="A1228" s="91"/>
      <c r="B1228" s="92"/>
      <c r="C1228" s="102"/>
      <c r="D1228" s="68"/>
      <c r="E1228" s="94"/>
      <c r="F1228" s="95"/>
      <c r="G1228" s="104"/>
      <c r="H1228" s="99"/>
      <c r="I1228" s="100"/>
      <c r="J1228" s="101"/>
    </row>
    <row r="1229" spans="1:10" ht="15.75" customHeight="1">
      <c r="A1229" s="91"/>
      <c r="B1229" s="92"/>
      <c r="C1229" s="102"/>
      <c r="D1229" s="68"/>
      <c r="E1229" s="94"/>
      <c r="F1229" s="95"/>
      <c r="G1229" s="104"/>
      <c r="H1229" s="99"/>
      <c r="I1229" s="100"/>
      <c r="J1229" s="101"/>
    </row>
    <row r="1230" spans="1:10" ht="15.75" customHeight="1">
      <c r="A1230" s="91"/>
      <c r="B1230" s="92"/>
      <c r="C1230" s="102"/>
      <c r="D1230" s="68"/>
      <c r="E1230" s="94"/>
      <c r="F1230" s="95"/>
      <c r="G1230" s="104"/>
      <c r="H1230" s="99"/>
      <c r="I1230" s="100"/>
      <c r="J1230" s="101"/>
    </row>
    <row r="1231" spans="1:10" ht="15.75" customHeight="1">
      <c r="A1231" s="91"/>
      <c r="B1231" s="92"/>
      <c r="C1231" s="102"/>
      <c r="D1231" s="68"/>
      <c r="E1231" s="94"/>
      <c r="F1231" s="95"/>
      <c r="G1231" s="104"/>
      <c r="H1231" s="99"/>
      <c r="I1231" s="100"/>
      <c r="J1231" s="101"/>
    </row>
    <row r="1232" spans="1:10" ht="15.75" customHeight="1">
      <c r="A1232" s="91"/>
      <c r="B1232" s="92"/>
      <c r="C1232" s="102"/>
      <c r="D1232" s="68"/>
      <c r="E1232" s="94"/>
      <c r="F1232" s="95"/>
      <c r="G1232" s="104"/>
      <c r="H1232" s="99"/>
      <c r="I1232" s="100"/>
      <c r="J1232" s="101"/>
    </row>
    <row r="1233" spans="1:10" ht="15.75" customHeight="1">
      <c r="A1233" s="91"/>
      <c r="B1233" s="92"/>
      <c r="C1233" s="102"/>
      <c r="D1233" s="68"/>
      <c r="E1233" s="94"/>
      <c r="F1233" s="95"/>
      <c r="G1233" s="104"/>
      <c r="H1233" s="99"/>
      <c r="I1233" s="100"/>
      <c r="J1233" s="101"/>
    </row>
    <row r="1234" spans="1:10" ht="15.75" customHeight="1">
      <c r="A1234" s="91"/>
      <c r="B1234" s="92"/>
      <c r="C1234" s="102"/>
      <c r="D1234" s="68"/>
      <c r="E1234" s="94"/>
      <c r="F1234" s="95"/>
      <c r="G1234" s="104"/>
      <c r="H1234" s="99"/>
      <c r="I1234" s="100"/>
      <c r="J1234" s="101"/>
    </row>
    <row r="1235" spans="1:10" ht="15.75" customHeight="1">
      <c r="A1235" s="91"/>
      <c r="B1235" s="92"/>
      <c r="C1235" s="102"/>
      <c r="D1235" s="68"/>
      <c r="E1235" s="94"/>
      <c r="F1235" s="95"/>
      <c r="G1235" s="104"/>
      <c r="H1235" s="99"/>
      <c r="I1235" s="100"/>
      <c r="J1235" s="101"/>
    </row>
    <row r="1236" spans="1:10" ht="15.75" customHeight="1">
      <c r="A1236" s="91"/>
      <c r="B1236" s="92"/>
      <c r="C1236" s="102"/>
      <c r="D1236" s="68"/>
      <c r="E1236" s="94"/>
      <c r="F1236" s="95"/>
      <c r="G1236" s="104"/>
      <c r="H1236" s="99"/>
      <c r="I1236" s="100"/>
      <c r="J1236" s="101"/>
    </row>
    <row r="1237" spans="1:10" ht="15.75" customHeight="1">
      <c r="A1237" s="91"/>
      <c r="B1237" s="92"/>
      <c r="C1237" s="102"/>
      <c r="D1237" s="68"/>
      <c r="E1237" s="94"/>
      <c r="F1237" s="95"/>
      <c r="G1237" s="104"/>
      <c r="H1237" s="99"/>
      <c r="I1237" s="100"/>
      <c r="J1237" s="101"/>
    </row>
    <row r="1238" spans="1:10" ht="15.75" customHeight="1">
      <c r="A1238" s="91"/>
      <c r="B1238" s="92"/>
      <c r="C1238" s="102"/>
      <c r="D1238" s="68"/>
      <c r="E1238" s="94"/>
      <c r="F1238" s="95"/>
      <c r="G1238" s="104"/>
      <c r="H1238" s="99"/>
      <c r="I1238" s="100"/>
      <c r="J1238" s="101"/>
    </row>
    <row r="1239" spans="1:10" ht="15.75" customHeight="1">
      <c r="A1239" s="91"/>
      <c r="B1239" s="92"/>
      <c r="C1239" s="102"/>
      <c r="D1239" s="68"/>
      <c r="E1239" s="94"/>
      <c r="F1239" s="95"/>
      <c r="G1239" s="104"/>
      <c r="H1239" s="99"/>
      <c r="I1239" s="100"/>
      <c r="J1239" s="101"/>
    </row>
    <row r="1240" spans="1:10" ht="15.75" customHeight="1">
      <c r="A1240" s="91"/>
      <c r="B1240" s="92"/>
      <c r="C1240" s="102"/>
      <c r="D1240" s="68"/>
      <c r="E1240" s="94"/>
      <c r="F1240" s="95"/>
      <c r="G1240" s="104"/>
      <c r="H1240" s="99"/>
      <c r="I1240" s="100"/>
      <c r="J1240" s="101"/>
    </row>
    <row r="1241" spans="1:10" ht="15.75" customHeight="1">
      <c r="A1241" s="91"/>
      <c r="B1241" s="92"/>
      <c r="C1241" s="102"/>
      <c r="D1241" s="68"/>
      <c r="E1241" s="94"/>
      <c r="F1241" s="95"/>
      <c r="G1241" s="104"/>
      <c r="H1241" s="99"/>
      <c r="I1241" s="100"/>
      <c r="J1241" s="101"/>
    </row>
    <row r="1242" spans="1:10" ht="15.75" customHeight="1">
      <c r="A1242" s="91"/>
      <c r="B1242" s="92"/>
      <c r="C1242" s="102"/>
      <c r="D1242" s="68"/>
      <c r="E1242" s="94"/>
      <c r="F1242" s="95"/>
      <c r="G1242" s="104"/>
      <c r="H1242" s="99"/>
      <c r="I1242" s="100"/>
      <c r="J1242" s="101"/>
    </row>
    <row r="1243" spans="1:10" ht="15.75" customHeight="1">
      <c r="A1243" s="91"/>
      <c r="B1243" s="92"/>
      <c r="C1243" s="102"/>
      <c r="D1243" s="68"/>
      <c r="E1243" s="94"/>
      <c r="F1243" s="95"/>
      <c r="G1243" s="104"/>
      <c r="H1243" s="99"/>
      <c r="I1243" s="100"/>
      <c r="J1243" s="101"/>
    </row>
    <row r="1244" spans="1:10" ht="15.75" customHeight="1">
      <c r="A1244" s="91"/>
      <c r="B1244" s="92"/>
      <c r="C1244" s="102"/>
      <c r="D1244" s="68"/>
      <c r="E1244" s="94"/>
      <c r="F1244" s="95"/>
      <c r="G1244" s="104"/>
      <c r="H1244" s="99"/>
      <c r="I1244" s="100"/>
      <c r="J1244" s="101"/>
    </row>
    <row r="1245" spans="1:10" ht="15.75" customHeight="1">
      <c r="A1245" s="91"/>
      <c r="B1245" s="92"/>
      <c r="C1245" s="102"/>
      <c r="D1245" s="68"/>
      <c r="E1245" s="94"/>
      <c r="F1245" s="95"/>
      <c r="G1245" s="104"/>
      <c r="H1245" s="99"/>
      <c r="I1245" s="100"/>
      <c r="J1245" s="101"/>
    </row>
    <row r="1246" spans="1:10" ht="15.75" customHeight="1">
      <c r="A1246" s="91"/>
      <c r="B1246" s="92"/>
      <c r="C1246" s="102"/>
      <c r="D1246" s="68"/>
      <c r="E1246" s="94"/>
      <c r="F1246" s="95"/>
      <c r="G1246" s="104"/>
      <c r="H1246" s="99"/>
      <c r="I1246" s="100"/>
      <c r="J1246" s="101"/>
    </row>
    <row r="1247" spans="1:10" ht="15.75" customHeight="1">
      <c r="A1247" s="91"/>
      <c r="B1247" s="92"/>
      <c r="C1247" s="102"/>
      <c r="D1247" s="68"/>
      <c r="E1247" s="94"/>
      <c r="F1247" s="95"/>
      <c r="G1247" s="104"/>
      <c r="H1247" s="99"/>
      <c r="I1247" s="100"/>
      <c r="J1247" s="101"/>
    </row>
    <row r="1248" spans="1:10" ht="15.75" customHeight="1">
      <c r="A1248" s="91"/>
      <c r="B1248" s="92"/>
      <c r="C1248" s="102"/>
      <c r="D1248" s="68"/>
      <c r="E1248" s="94"/>
      <c r="F1248" s="95"/>
      <c r="G1248" s="104"/>
      <c r="H1248" s="99"/>
      <c r="I1248" s="100"/>
      <c r="J1248" s="101"/>
    </row>
    <row r="1249" spans="1:10" ht="15.75" customHeight="1">
      <c r="A1249" s="91"/>
      <c r="B1249" s="92"/>
      <c r="C1249" s="102"/>
      <c r="D1249" s="68"/>
      <c r="E1249" s="94"/>
      <c r="F1249" s="95"/>
      <c r="G1249" s="104"/>
      <c r="H1249" s="99"/>
      <c r="I1249" s="100"/>
      <c r="J1249" s="101"/>
    </row>
    <row r="1250" spans="1:10" ht="15.75" customHeight="1">
      <c r="A1250" s="91"/>
      <c r="B1250" s="92"/>
      <c r="C1250" s="102"/>
      <c r="D1250" s="68"/>
      <c r="E1250" s="94"/>
      <c r="F1250" s="95"/>
      <c r="G1250" s="104"/>
      <c r="H1250" s="99"/>
      <c r="I1250" s="100"/>
      <c r="J1250" s="101"/>
    </row>
    <row r="1251" spans="1:10" ht="15.75" customHeight="1">
      <c r="A1251" s="91"/>
      <c r="B1251" s="92"/>
      <c r="C1251" s="102"/>
      <c r="D1251" s="68"/>
      <c r="E1251" s="94"/>
      <c r="F1251" s="95"/>
      <c r="G1251" s="104"/>
      <c r="H1251" s="99"/>
      <c r="I1251" s="100"/>
      <c r="J1251" s="101"/>
    </row>
    <row r="1252" spans="1:10" ht="15.75" customHeight="1">
      <c r="A1252" s="91"/>
      <c r="B1252" s="92"/>
      <c r="C1252" s="102"/>
      <c r="D1252" s="68"/>
      <c r="E1252" s="94"/>
      <c r="F1252" s="95"/>
      <c r="G1252" s="104"/>
      <c r="H1252" s="99"/>
      <c r="I1252" s="100"/>
      <c r="J1252" s="101"/>
    </row>
    <row r="1253" spans="1:10" ht="15.75" customHeight="1">
      <c r="A1253" s="91"/>
      <c r="B1253" s="92"/>
      <c r="C1253" s="102"/>
      <c r="D1253" s="68"/>
      <c r="E1253" s="94"/>
      <c r="F1253" s="95"/>
      <c r="G1253" s="104"/>
      <c r="H1253" s="99"/>
      <c r="I1253" s="100"/>
      <c r="J1253" s="101"/>
    </row>
    <row r="1254" spans="1:10" ht="15.75" customHeight="1">
      <c r="A1254" s="91"/>
      <c r="B1254" s="92"/>
      <c r="C1254" s="102"/>
      <c r="D1254" s="68"/>
      <c r="E1254" s="94"/>
      <c r="F1254" s="95"/>
      <c r="G1254" s="104"/>
      <c r="H1254" s="99"/>
      <c r="I1254" s="100"/>
      <c r="J1254" s="101"/>
    </row>
    <row r="1255" spans="1:10" ht="15.75" customHeight="1">
      <c r="A1255" s="91"/>
      <c r="B1255" s="92"/>
      <c r="C1255" s="102"/>
      <c r="D1255" s="68"/>
      <c r="E1255" s="94"/>
      <c r="F1255" s="95"/>
      <c r="G1255" s="104"/>
      <c r="H1255" s="99"/>
      <c r="I1255" s="100"/>
      <c r="J1255" s="101"/>
    </row>
    <row r="1256" spans="1:10" ht="15.75" customHeight="1">
      <c r="A1256" s="91"/>
      <c r="B1256" s="92"/>
      <c r="C1256" s="102"/>
      <c r="D1256" s="68"/>
      <c r="E1256" s="94"/>
      <c r="F1256" s="95"/>
      <c r="G1256" s="104"/>
      <c r="H1256" s="99"/>
      <c r="I1256" s="100"/>
      <c r="J1256" s="101"/>
    </row>
    <row r="1257" spans="1:10" ht="15.75" customHeight="1">
      <c r="A1257" s="91"/>
      <c r="B1257" s="92"/>
      <c r="C1257" s="102"/>
      <c r="D1257" s="68"/>
      <c r="E1257" s="94"/>
      <c r="F1257" s="95"/>
      <c r="G1257" s="104"/>
      <c r="H1257" s="99"/>
      <c r="I1257" s="100"/>
      <c r="J1257" s="101"/>
    </row>
    <row r="1258" spans="1:10" ht="15.75" customHeight="1">
      <c r="A1258" s="91"/>
      <c r="B1258" s="92"/>
      <c r="C1258" s="102"/>
      <c r="D1258" s="68"/>
      <c r="E1258" s="94"/>
      <c r="F1258" s="95"/>
      <c r="G1258" s="104"/>
      <c r="H1258" s="99"/>
      <c r="I1258" s="100"/>
      <c r="J1258" s="101"/>
    </row>
    <row r="1259" spans="1:10" ht="15.75" customHeight="1">
      <c r="A1259" s="91"/>
      <c r="B1259" s="92"/>
      <c r="C1259" s="102"/>
      <c r="D1259" s="68"/>
      <c r="E1259" s="94"/>
      <c r="F1259" s="95"/>
      <c r="G1259" s="104"/>
      <c r="H1259" s="99"/>
      <c r="I1259" s="100"/>
      <c r="J1259" s="101"/>
    </row>
    <row r="1260" spans="1:10" ht="15.75" customHeight="1">
      <c r="A1260" s="91"/>
      <c r="B1260" s="92"/>
      <c r="C1260" s="102"/>
      <c r="D1260" s="68"/>
      <c r="E1260" s="94"/>
      <c r="F1260" s="95"/>
      <c r="G1260" s="104"/>
      <c r="H1260" s="99"/>
      <c r="I1260" s="100"/>
      <c r="J1260" s="101"/>
    </row>
    <row r="1261" spans="1:10" ht="15.75" customHeight="1">
      <c r="A1261" s="91"/>
      <c r="B1261" s="92"/>
      <c r="C1261" s="102"/>
      <c r="D1261" s="68"/>
      <c r="E1261" s="94"/>
      <c r="F1261" s="95"/>
      <c r="G1261" s="104"/>
      <c r="H1261" s="99"/>
      <c r="I1261" s="100"/>
      <c r="J1261" s="101"/>
    </row>
    <row r="1262" spans="1:10" ht="15.75" customHeight="1">
      <c r="A1262" s="91"/>
      <c r="B1262" s="92"/>
      <c r="C1262" s="102"/>
      <c r="D1262" s="68"/>
      <c r="E1262" s="94"/>
      <c r="F1262" s="95"/>
      <c r="G1262" s="104"/>
      <c r="H1262" s="99"/>
      <c r="I1262" s="100"/>
      <c r="J1262" s="101"/>
    </row>
    <row r="1263" spans="1:10" ht="15.75" customHeight="1">
      <c r="A1263" s="91"/>
      <c r="B1263" s="92"/>
      <c r="C1263" s="102"/>
      <c r="D1263" s="68"/>
      <c r="E1263" s="94"/>
      <c r="F1263" s="95"/>
      <c r="G1263" s="104"/>
      <c r="H1263" s="99"/>
      <c r="I1263" s="100"/>
      <c r="J1263" s="101"/>
    </row>
    <row r="1264" spans="1:10" ht="15.75" customHeight="1">
      <c r="A1264" s="91"/>
      <c r="B1264" s="92"/>
      <c r="C1264" s="102"/>
      <c r="D1264" s="68"/>
      <c r="E1264" s="94"/>
      <c r="F1264" s="95"/>
      <c r="G1264" s="104"/>
      <c r="H1264" s="99"/>
      <c r="I1264" s="100"/>
      <c r="J1264" s="101"/>
    </row>
    <row r="1265" spans="1:10" ht="15.75" customHeight="1">
      <c r="A1265" s="91"/>
      <c r="B1265" s="92"/>
      <c r="C1265" s="102"/>
      <c r="D1265" s="68"/>
      <c r="E1265" s="94"/>
      <c r="F1265" s="95"/>
      <c r="G1265" s="104"/>
      <c r="H1265" s="99"/>
      <c r="I1265" s="100"/>
      <c r="J1265" s="101"/>
    </row>
    <row r="1266" spans="1:10" ht="15.75" customHeight="1">
      <c r="A1266" s="91"/>
      <c r="B1266" s="92"/>
      <c r="C1266" s="102"/>
      <c r="D1266" s="68"/>
      <c r="E1266" s="94"/>
      <c r="F1266" s="95"/>
      <c r="G1266" s="104"/>
      <c r="H1266" s="99"/>
      <c r="I1266" s="100"/>
      <c r="J1266" s="101"/>
    </row>
    <row r="1267" spans="1:10" ht="15.75" customHeight="1">
      <c r="A1267" s="91"/>
      <c r="B1267" s="92"/>
      <c r="C1267" s="102"/>
      <c r="D1267" s="68"/>
      <c r="E1267" s="94"/>
      <c r="F1267" s="95"/>
      <c r="G1267" s="104"/>
      <c r="H1267" s="99"/>
      <c r="I1267" s="100"/>
      <c r="J1267" s="101"/>
    </row>
    <row r="1268" spans="1:10" ht="15.75" customHeight="1">
      <c r="A1268" s="91"/>
      <c r="B1268" s="92"/>
      <c r="C1268" s="102"/>
      <c r="D1268" s="68"/>
      <c r="E1268" s="94"/>
      <c r="F1268" s="95"/>
      <c r="G1268" s="104"/>
      <c r="H1268" s="99"/>
      <c r="I1268" s="100"/>
      <c r="J1268" s="101"/>
    </row>
    <row r="1269" spans="1:10" ht="15.75" customHeight="1">
      <c r="A1269" s="91"/>
      <c r="B1269" s="92"/>
      <c r="C1269" s="102"/>
      <c r="D1269" s="68"/>
      <c r="E1269" s="94"/>
      <c r="F1269" s="95"/>
      <c r="G1269" s="104"/>
      <c r="H1269" s="99"/>
      <c r="I1269" s="100"/>
      <c r="J1269" s="101"/>
    </row>
    <row r="1270" spans="1:10" ht="15.75" customHeight="1">
      <c r="A1270" s="91"/>
      <c r="B1270" s="92"/>
      <c r="C1270" s="102"/>
      <c r="D1270" s="68"/>
      <c r="E1270" s="94"/>
      <c r="F1270" s="95"/>
      <c r="G1270" s="104"/>
      <c r="H1270" s="99"/>
      <c r="I1270" s="100"/>
      <c r="J1270" s="101"/>
    </row>
    <row r="1271" spans="1:10" ht="15.75" customHeight="1">
      <c r="A1271" s="91"/>
      <c r="B1271" s="92"/>
      <c r="C1271" s="102"/>
      <c r="D1271" s="68"/>
      <c r="E1271" s="94"/>
      <c r="F1271" s="95"/>
      <c r="G1271" s="104"/>
      <c r="H1271" s="99"/>
      <c r="I1271" s="100"/>
      <c r="J1271" s="101"/>
    </row>
    <row r="1272" spans="1:10" ht="15.75" customHeight="1">
      <c r="A1272" s="91"/>
      <c r="B1272" s="92"/>
      <c r="C1272" s="102"/>
      <c r="D1272" s="68"/>
      <c r="E1272" s="94"/>
      <c r="F1272" s="95"/>
      <c r="G1272" s="104"/>
      <c r="H1272" s="99"/>
      <c r="I1272" s="100"/>
      <c r="J1272" s="101"/>
    </row>
    <row r="1273" spans="1:10" ht="15.75" customHeight="1">
      <c r="A1273" s="91"/>
      <c r="B1273" s="92"/>
      <c r="C1273" s="102"/>
      <c r="D1273" s="68"/>
      <c r="E1273" s="94"/>
      <c r="F1273" s="95"/>
      <c r="G1273" s="104"/>
      <c r="H1273" s="99"/>
      <c r="I1273" s="100"/>
      <c r="J1273" s="101"/>
    </row>
    <row r="1274" spans="1:10" ht="15.75" customHeight="1">
      <c r="A1274" s="91"/>
      <c r="B1274" s="92"/>
      <c r="C1274" s="102"/>
      <c r="D1274" s="68"/>
      <c r="E1274" s="94"/>
      <c r="F1274" s="95"/>
      <c r="G1274" s="104"/>
      <c r="H1274" s="99"/>
      <c r="I1274" s="100"/>
      <c r="J1274" s="101"/>
    </row>
    <row r="1275" spans="1:10" ht="15.75" customHeight="1">
      <c r="A1275" s="91"/>
      <c r="B1275" s="92"/>
      <c r="C1275" s="102"/>
      <c r="D1275" s="68"/>
      <c r="E1275" s="94"/>
      <c r="F1275" s="95"/>
      <c r="G1275" s="104"/>
      <c r="H1275" s="99"/>
      <c r="I1275" s="100"/>
      <c r="J1275" s="101"/>
    </row>
    <row r="1276" spans="1:10" ht="15.75" customHeight="1">
      <c r="A1276" s="91"/>
      <c r="B1276" s="92"/>
      <c r="C1276" s="102"/>
      <c r="D1276" s="68"/>
      <c r="E1276" s="94"/>
      <c r="F1276" s="95"/>
      <c r="G1276" s="104"/>
      <c r="H1276" s="99"/>
      <c r="I1276" s="100"/>
      <c r="J1276" s="101"/>
    </row>
    <row r="1277" spans="1:10" ht="15.75" customHeight="1">
      <c r="A1277" s="91"/>
      <c r="B1277" s="92"/>
      <c r="C1277" s="102"/>
      <c r="D1277" s="68"/>
      <c r="E1277" s="94"/>
      <c r="F1277" s="95"/>
      <c r="G1277" s="104"/>
      <c r="H1277" s="99"/>
      <c r="I1277" s="100"/>
      <c r="J1277" s="101"/>
    </row>
    <row r="1278" spans="1:10" ht="15.75" customHeight="1">
      <c r="A1278" s="91"/>
      <c r="B1278" s="92"/>
      <c r="C1278" s="102"/>
      <c r="D1278" s="68"/>
      <c r="E1278" s="94"/>
      <c r="F1278" s="95"/>
      <c r="G1278" s="104"/>
      <c r="H1278" s="99"/>
      <c r="I1278" s="100"/>
      <c r="J1278" s="101"/>
    </row>
    <row r="1279" spans="1:10" ht="15.75" customHeight="1">
      <c r="A1279" s="91"/>
      <c r="B1279" s="92"/>
      <c r="C1279" s="102"/>
      <c r="D1279" s="68"/>
      <c r="E1279" s="94"/>
      <c r="F1279" s="95"/>
      <c r="G1279" s="104"/>
      <c r="H1279" s="99"/>
      <c r="I1279" s="100"/>
      <c r="J1279" s="101"/>
    </row>
    <row r="1280" spans="1:10" ht="15.75" customHeight="1">
      <c r="A1280" s="91"/>
      <c r="B1280" s="92"/>
      <c r="C1280" s="102"/>
      <c r="D1280" s="68"/>
      <c r="E1280" s="94"/>
      <c r="F1280" s="95"/>
      <c r="G1280" s="104"/>
      <c r="H1280" s="99"/>
      <c r="I1280" s="100"/>
      <c r="J1280" s="101"/>
    </row>
    <row r="1281" spans="1:10" ht="15.75" customHeight="1">
      <c r="A1281" s="91"/>
      <c r="B1281" s="92"/>
      <c r="C1281" s="102"/>
      <c r="D1281" s="68"/>
      <c r="E1281" s="94"/>
      <c r="F1281" s="95"/>
      <c r="G1281" s="104"/>
      <c r="H1281" s="99"/>
      <c r="I1281" s="100"/>
      <c r="J1281" s="101"/>
    </row>
    <row r="1282" spans="1:10" ht="15.75" customHeight="1">
      <c r="A1282" s="91"/>
      <c r="B1282" s="92"/>
      <c r="C1282" s="102"/>
      <c r="D1282" s="68"/>
      <c r="E1282" s="94"/>
      <c r="F1282" s="95"/>
      <c r="G1282" s="104"/>
      <c r="H1282" s="99"/>
      <c r="I1282" s="100"/>
      <c r="J1282" s="101"/>
    </row>
    <row r="1283" spans="1:10" ht="15.75" customHeight="1">
      <c r="A1283" s="91"/>
      <c r="B1283" s="92"/>
      <c r="C1283" s="102"/>
      <c r="D1283" s="68"/>
      <c r="E1283" s="94"/>
      <c r="F1283" s="95"/>
      <c r="G1283" s="104"/>
      <c r="H1283" s="99"/>
      <c r="I1283" s="100"/>
      <c r="J1283" s="101"/>
    </row>
    <row r="1284" spans="1:10" ht="15.75" customHeight="1">
      <c r="A1284" s="91"/>
      <c r="B1284" s="92"/>
      <c r="C1284" s="102"/>
      <c r="D1284" s="68"/>
      <c r="E1284" s="94"/>
      <c r="F1284" s="95"/>
      <c r="G1284" s="104"/>
      <c r="H1284" s="99"/>
      <c r="I1284" s="100"/>
      <c r="J1284" s="101"/>
    </row>
    <row r="1285" spans="1:10" ht="15.75" customHeight="1">
      <c r="A1285" s="91"/>
      <c r="B1285" s="92"/>
      <c r="C1285" s="102"/>
      <c r="D1285" s="68"/>
      <c r="E1285" s="94"/>
      <c r="F1285" s="95"/>
      <c r="G1285" s="104"/>
      <c r="H1285" s="99"/>
      <c r="I1285" s="100"/>
      <c r="J1285" s="101"/>
    </row>
    <row r="1286" spans="1:10" ht="15.75" customHeight="1">
      <c r="A1286" s="91"/>
      <c r="B1286" s="92"/>
      <c r="C1286" s="102"/>
      <c r="D1286" s="68"/>
      <c r="E1286" s="94"/>
      <c r="F1286" s="95"/>
      <c r="G1286" s="104"/>
      <c r="H1286" s="99"/>
      <c r="I1286" s="100"/>
      <c r="J1286" s="101"/>
    </row>
    <row r="1287" spans="1:10" ht="15.75" customHeight="1">
      <c r="A1287" s="91"/>
      <c r="B1287" s="92"/>
      <c r="C1287" s="102"/>
      <c r="D1287" s="68"/>
      <c r="E1287" s="94"/>
      <c r="F1287" s="95"/>
      <c r="G1287" s="104"/>
      <c r="H1287" s="99"/>
      <c r="I1287" s="100"/>
      <c r="J1287" s="101"/>
    </row>
    <row r="1288" spans="1:10" ht="15.75" customHeight="1">
      <c r="A1288" s="91"/>
      <c r="B1288" s="92"/>
      <c r="C1288" s="102"/>
      <c r="D1288" s="68"/>
      <c r="E1288" s="94"/>
      <c r="F1288" s="95"/>
      <c r="G1288" s="104"/>
      <c r="H1288" s="99"/>
      <c r="I1288" s="100"/>
      <c r="J1288" s="101"/>
    </row>
    <row r="1289" spans="1:10" ht="15.75" customHeight="1">
      <c r="A1289" s="91"/>
      <c r="B1289" s="92"/>
      <c r="C1289" s="102"/>
      <c r="D1289" s="68"/>
      <c r="E1289" s="94"/>
      <c r="F1289" s="95"/>
      <c r="G1289" s="104"/>
      <c r="H1289" s="99"/>
      <c r="I1289" s="100"/>
      <c r="J1289" s="101"/>
    </row>
    <row r="1290" spans="1:10" ht="15.75" customHeight="1">
      <c r="A1290" s="91"/>
      <c r="B1290" s="92"/>
      <c r="C1290" s="102"/>
      <c r="D1290" s="68"/>
      <c r="E1290" s="94"/>
      <c r="F1290" s="95"/>
      <c r="G1290" s="104"/>
      <c r="H1290" s="99"/>
      <c r="I1290" s="100"/>
      <c r="J1290" s="101"/>
    </row>
    <row r="1291" spans="1:10" ht="15.75" customHeight="1">
      <c r="A1291" s="91"/>
      <c r="B1291" s="92"/>
      <c r="C1291" s="102"/>
      <c r="D1291" s="68"/>
      <c r="E1291" s="94"/>
      <c r="F1291" s="95"/>
      <c r="G1291" s="104"/>
      <c r="H1291" s="99"/>
      <c r="I1291" s="100"/>
      <c r="J1291" s="101"/>
    </row>
    <row r="1292" spans="1:10" ht="15.75" customHeight="1">
      <c r="A1292" s="91"/>
      <c r="B1292" s="92"/>
      <c r="C1292" s="102"/>
      <c r="D1292" s="68"/>
      <c r="E1292" s="94"/>
      <c r="F1292" s="95"/>
      <c r="G1292" s="104"/>
      <c r="H1292" s="99"/>
      <c r="I1292" s="100"/>
      <c r="J1292" s="101"/>
    </row>
    <row r="1293" spans="1:10" ht="15.75" customHeight="1">
      <c r="A1293" s="91"/>
      <c r="B1293" s="92"/>
      <c r="C1293" s="102"/>
      <c r="D1293" s="68"/>
      <c r="E1293" s="94"/>
      <c r="F1293" s="95"/>
      <c r="G1293" s="104"/>
      <c r="H1293" s="99"/>
      <c r="I1293" s="100"/>
      <c r="J1293" s="101"/>
    </row>
    <row r="1294" spans="1:10" ht="15.75" customHeight="1">
      <c r="A1294" s="91"/>
      <c r="B1294" s="92"/>
      <c r="C1294" s="102"/>
      <c r="D1294" s="68"/>
      <c r="E1294" s="94"/>
      <c r="F1294" s="95"/>
      <c r="G1294" s="104"/>
      <c r="H1294" s="99"/>
      <c r="I1294" s="100"/>
      <c r="J1294" s="101"/>
    </row>
    <row r="1295" spans="1:10" ht="15.75" customHeight="1">
      <c r="A1295" s="91"/>
      <c r="B1295" s="92"/>
      <c r="C1295" s="102"/>
      <c r="D1295" s="68"/>
      <c r="E1295" s="94"/>
      <c r="F1295" s="95"/>
      <c r="G1295" s="104"/>
      <c r="H1295" s="99"/>
      <c r="I1295" s="100"/>
      <c r="J1295" s="101"/>
    </row>
    <row r="1296" spans="1:10" ht="15.75" customHeight="1">
      <c r="A1296" s="91"/>
      <c r="B1296" s="92"/>
      <c r="C1296" s="102"/>
      <c r="D1296" s="68"/>
      <c r="E1296" s="94"/>
      <c r="F1296" s="95"/>
      <c r="G1296" s="104"/>
      <c r="H1296" s="99"/>
      <c r="I1296" s="100"/>
      <c r="J1296" s="101"/>
    </row>
    <row r="1297" spans="1:10" ht="15.75" customHeight="1">
      <c r="A1297" s="91"/>
      <c r="B1297" s="92"/>
      <c r="C1297" s="102"/>
      <c r="D1297" s="68"/>
      <c r="E1297" s="94"/>
      <c r="F1297" s="95"/>
      <c r="G1297" s="104"/>
      <c r="H1297" s="99"/>
      <c r="I1297" s="100"/>
      <c r="J1297" s="101"/>
    </row>
    <row r="1298" spans="1:10" ht="15.75" customHeight="1">
      <c r="A1298" s="91"/>
      <c r="B1298" s="92"/>
      <c r="C1298" s="102"/>
      <c r="D1298" s="68"/>
      <c r="E1298" s="94"/>
      <c r="F1298" s="95"/>
      <c r="G1298" s="104"/>
      <c r="H1298" s="99"/>
      <c r="I1298" s="100"/>
      <c r="J1298" s="101"/>
    </row>
    <row r="1299" spans="1:10" ht="15.75" customHeight="1">
      <c r="A1299" s="91"/>
      <c r="B1299" s="92"/>
      <c r="C1299" s="102"/>
      <c r="D1299" s="68"/>
      <c r="E1299" s="94"/>
      <c r="F1299" s="95"/>
      <c r="G1299" s="104"/>
      <c r="H1299" s="99"/>
      <c r="I1299" s="100"/>
      <c r="J1299" s="101"/>
    </row>
    <row r="1300" spans="1:10" ht="15.75" customHeight="1">
      <c r="A1300" s="91"/>
      <c r="B1300" s="92"/>
      <c r="C1300" s="102"/>
      <c r="D1300" s="68"/>
      <c r="E1300" s="94"/>
      <c r="F1300" s="95"/>
      <c r="G1300" s="104"/>
      <c r="H1300" s="99"/>
      <c r="I1300" s="100"/>
      <c r="J1300" s="101"/>
    </row>
    <row r="1301" spans="1:10" ht="15.75" customHeight="1">
      <c r="A1301" s="91"/>
      <c r="B1301" s="92"/>
      <c r="C1301" s="102"/>
      <c r="D1301" s="68"/>
      <c r="E1301" s="94"/>
      <c r="F1301" s="95"/>
      <c r="G1301" s="104"/>
      <c r="H1301" s="99"/>
      <c r="I1301" s="100"/>
      <c r="J1301" s="101"/>
    </row>
    <row r="1302" spans="1:10" ht="15.75" customHeight="1">
      <c r="A1302" s="91"/>
      <c r="B1302" s="92"/>
      <c r="C1302" s="102"/>
      <c r="D1302" s="68"/>
      <c r="E1302" s="94"/>
      <c r="F1302" s="95"/>
      <c r="G1302" s="104"/>
      <c r="H1302" s="99"/>
      <c r="I1302" s="100"/>
      <c r="J1302" s="101"/>
    </row>
    <row r="1303" spans="1:10" ht="15.75" customHeight="1">
      <c r="A1303" s="91"/>
      <c r="B1303" s="92"/>
      <c r="C1303" s="102"/>
      <c r="D1303" s="68"/>
      <c r="E1303" s="94"/>
      <c r="F1303" s="95"/>
      <c r="G1303" s="104"/>
      <c r="H1303" s="99"/>
      <c r="I1303" s="100"/>
      <c r="J1303" s="101"/>
    </row>
    <row r="1304" spans="1:10" ht="15.75" customHeight="1">
      <c r="A1304" s="91"/>
      <c r="B1304" s="92"/>
      <c r="C1304" s="102"/>
      <c r="D1304" s="68"/>
      <c r="E1304" s="94"/>
      <c r="F1304" s="95"/>
      <c r="G1304" s="104"/>
      <c r="H1304" s="99"/>
      <c r="I1304" s="100"/>
      <c r="J1304" s="101"/>
    </row>
    <row r="1305" spans="1:10" ht="15.75" customHeight="1">
      <c r="A1305" s="91"/>
      <c r="B1305" s="92"/>
      <c r="C1305" s="102"/>
      <c r="D1305" s="68"/>
      <c r="E1305" s="94"/>
      <c r="F1305" s="95"/>
      <c r="G1305" s="104"/>
      <c r="H1305" s="99"/>
      <c r="I1305" s="100"/>
      <c r="J1305" s="101"/>
    </row>
    <row r="1306" spans="1:10" ht="15.75" customHeight="1">
      <c r="A1306" s="91"/>
      <c r="B1306" s="92"/>
      <c r="C1306" s="102"/>
      <c r="D1306" s="68"/>
      <c r="E1306" s="94"/>
      <c r="F1306" s="95"/>
      <c r="G1306" s="104"/>
      <c r="H1306" s="99"/>
      <c r="I1306" s="100"/>
      <c r="J1306" s="101"/>
    </row>
    <row r="1307" spans="1:10" ht="15.75" customHeight="1">
      <c r="A1307" s="91"/>
      <c r="B1307" s="92"/>
      <c r="C1307" s="102"/>
      <c r="D1307" s="68"/>
      <c r="E1307" s="94"/>
      <c r="F1307" s="95"/>
      <c r="G1307" s="104"/>
      <c r="H1307" s="99"/>
      <c r="I1307" s="100"/>
      <c r="J1307" s="101"/>
    </row>
    <row r="1308" spans="1:10" ht="15.75" customHeight="1">
      <c r="A1308" s="91"/>
      <c r="B1308" s="92"/>
      <c r="C1308" s="102"/>
      <c r="D1308" s="68"/>
      <c r="E1308" s="94"/>
      <c r="F1308" s="95"/>
      <c r="G1308" s="104"/>
      <c r="H1308" s="99"/>
      <c r="I1308" s="100"/>
      <c r="J1308" s="101"/>
    </row>
    <row r="1309" spans="1:10" ht="15.75" customHeight="1">
      <c r="A1309" s="91"/>
      <c r="B1309" s="92"/>
      <c r="C1309" s="102"/>
      <c r="D1309" s="68"/>
      <c r="E1309" s="94"/>
      <c r="F1309" s="95"/>
      <c r="G1309" s="104"/>
      <c r="H1309" s="99"/>
      <c r="I1309" s="100"/>
      <c r="J1309" s="101"/>
    </row>
    <row r="1310" spans="1:10" ht="15.75" customHeight="1">
      <c r="A1310" s="91"/>
      <c r="B1310" s="92"/>
      <c r="C1310" s="102"/>
      <c r="D1310" s="68"/>
      <c r="E1310" s="94"/>
      <c r="F1310" s="95"/>
      <c r="G1310" s="104"/>
      <c r="H1310" s="99"/>
      <c r="I1310" s="100"/>
      <c r="J1310" s="101"/>
    </row>
    <row r="1311" spans="1:10" ht="15.75" customHeight="1">
      <c r="A1311" s="91"/>
      <c r="B1311" s="92"/>
      <c r="C1311" s="102"/>
      <c r="D1311" s="68"/>
      <c r="E1311" s="94"/>
      <c r="F1311" s="95"/>
      <c r="G1311" s="104"/>
      <c r="H1311" s="99"/>
      <c r="I1311" s="100"/>
      <c r="J1311" s="101"/>
    </row>
    <row r="1312" spans="1:10" ht="15.75" customHeight="1">
      <c r="A1312" s="91"/>
      <c r="B1312" s="92"/>
      <c r="C1312" s="102"/>
      <c r="D1312" s="68"/>
      <c r="E1312" s="94"/>
      <c r="F1312" s="95"/>
      <c r="G1312" s="104"/>
      <c r="H1312" s="99"/>
      <c r="I1312" s="100"/>
      <c r="J1312" s="101"/>
    </row>
    <row r="1313" spans="1:10" ht="15.75" customHeight="1">
      <c r="A1313" s="91"/>
      <c r="B1313" s="92"/>
      <c r="C1313" s="102"/>
      <c r="D1313" s="68"/>
      <c r="E1313" s="94"/>
      <c r="F1313" s="95"/>
      <c r="G1313" s="104"/>
      <c r="H1313" s="99"/>
      <c r="I1313" s="100"/>
      <c r="J1313" s="101"/>
    </row>
    <row r="1314" spans="1:10" ht="15.75" customHeight="1">
      <c r="A1314" s="91"/>
      <c r="B1314" s="92"/>
      <c r="C1314" s="102"/>
      <c r="D1314" s="68"/>
      <c r="E1314" s="94"/>
      <c r="F1314" s="95"/>
      <c r="G1314" s="104"/>
      <c r="H1314" s="99"/>
      <c r="I1314" s="100"/>
      <c r="J1314" s="101"/>
    </row>
    <row r="1315" spans="1:10" ht="15.75" customHeight="1">
      <c r="A1315" s="91"/>
      <c r="B1315" s="92"/>
      <c r="C1315" s="102"/>
      <c r="D1315" s="68"/>
      <c r="E1315" s="94"/>
      <c r="F1315" s="95"/>
      <c r="G1315" s="104"/>
      <c r="H1315" s="99"/>
      <c r="I1315" s="100"/>
      <c r="J1315" s="101"/>
    </row>
    <row r="1316" spans="1:10" ht="15.75" customHeight="1">
      <c r="A1316" s="91"/>
      <c r="B1316" s="92"/>
      <c r="C1316" s="102"/>
      <c r="D1316" s="68"/>
      <c r="E1316" s="94"/>
      <c r="F1316" s="95"/>
      <c r="G1316" s="104"/>
      <c r="H1316" s="99"/>
      <c r="I1316" s="100"/>
      <c r="J1316" s="101"/>
    </row>
    <row r="1317" spans="1:10" ht="15.75" customHeight="1">
      <c r="A1317" s="91"/>
      <c r="B1317" s="92"/>
      <c r="C1317" s="102"/>
      <c r="D1317" s="68"/>
      <c r="E1317" s="94"/>
      <c r="F1317" s="95"/>
      <c r="G1317" s="104"/>
      <c r="H1317" s="99"/>
      <c r="I1317" s="100"/>
      <c r="J1317" s="101"/>
    </row>
    <row r="1318" spans="1:10" ht="15.75" customHeight="1">
      <c r="A1318" s="91"/>
      <c r="B1318" s="92"/>
      <c r="C1318" s="102"/>
      <c r="D1318" s="68"/>
      <c r="E1318" s="94"/>
      <c r="F1318" s="95"/>
      <c r="G1318" s="104"/>
      <c r="H1318" s="99"/>
      <c r="I1318" s="100"/>
      <c r="J1318" s="101"/>
    </row>
    <row r="1319" spans="1:10" ht="15.75" customHeight="1">
      <c r="A1319" s="91"/>
      <c r="B1319" s="92"/>
      <c r="C1319" s="102"/>
      <c r="D1319" s="68"/>
      <c r="E1319" s="94"/>
      <c r="F1319" s="95"/>
      <c r="G1319" s="104"/>
      <c r="H1319" s="99"/>
      <c r="I1319" s="100"/>
      <c r="J1319" s="101"/>
    </row>
    <row r="1320" spans="1:10" ht="15.75" customHeight="1">
      <c r="A1320" s="91"/>
      <c r="B1320" s="92"/>
      <c r="C1320" s="102"/>
      <c r="D1320" s="68"/>
      <c r="E1320" s="94"/>
      <c r="F1320" s="95"/>
      <c r="G1320" s="104"/>
      <c r="H1320" s="99"/>
      <c r="I1320" s="100"/>
      <c r="J1320" s="101"/>
    </row>
    <row r="1321" spans="1:10" ht="15.75" customHeight="1">
      <c r="A1321" s="91"/>
      <c r="B1321" s="92"/>
      <c r="C1321" s="102"/>
      <c r="D1321" s="68"/>
      <c r="E1321" s="94"/>
      <c r="F1321" s="95"/>
      <c r="G1321" s="104"/>
      <c r="H1321" s="99"/>
      <c r="I1321" s="100"/>
      <c r="J1321" s="101"/>
    </row>
    <row r="1322" spans="1:10" ht="15.75" customHeight="1">
      <c r="A1322" s="91"/>
      <c r="B1322" s="92"/>
      <c r="C1322" s="102"/>
      <c r="D1322" s="68"/>
      <c r="E1322" s="94"/>
      <c r="F1322" s="95"/>
      <c r="G1322" s="104"/>
      <c r="H1322" s="99"/>
      <c r="I1322" s="100"/>
      <c r="J1322" s="101"/>
    </row>
    <row r="1323" spans="1:10" ht="15.75" customHeight="1">
      <c r="A1323" s="91"/>
      <c r="B1323" s="92"/>
      <c r="C1323" s="102"/>
      <c r="D1323" s="68"/>
      <c r="E1323" s="94"/>
      <c r="F1323" s="95"/>
      <c r="G1323" s="104"/>
      <c r="H1323" s="99"/>
      <c r="I1323" s="100"/>
      <c r="J1323" s="101"/>
    </row>
    <row r="1324" spans="1:10" ht="15.75" customHeight="1">
      <c r="A1324" s="91"/>
      <c r="B1324" s="92"/>
      <c r="C1324" s="102"/>
      <c r="D1324" s="68"/>
      <c r="E1324" s="94"/>
      <c r="F1324" s="95"/>
      <c r="G1324" s="104"/>
      <c r="H1324" s="99"/>
      <c r="I1324" s="100"/>
      <c r="J1324" s="101"/>
    </row>
    <row r="1325" spans="1:10" ht="15.75" customHeight="1">
      <c r="A1325" s="91"/>
      <c r="B1325" s="92"/>
      <c r="C1325" s="102"/>
      <c r="D1325" s="68"/>
      <c r="E1325" s="94"/>
      <c r="F1325" s="95"/>
      <c r="G1325" s="104"/>
      <c r="H1325" s="99"/>
      <c r="I1325" s="100"/>
      <c r="J1325" s="101"/>
    </row>
    <row r="1326" spans="1:10" ht="15.75" customHeight="1">
      <c r="A1326" s="91"/>
      <c r="B1326" s="92"/>
      <c r="C1326" s="102"/>
      <c r="D1326" s="68"/>
      <c r="E1326" s="94"/>
      <c r="F1326" s="95"/>
      <c r="G1326" s="104"/>
      <c r="H1326" s="99"/>
      <c r="I1326" s="100"/>
      <c r="J1326" s="101"/>
    </row>
    <row r="1327" spans="1:10" ht="15.75" customHeight="1">
      <c r="A1327" s="91"/>
      <c r="B1327" s="92"/>
      <c r="C1327" s="102"/>
      <c r="D1327" s="68"/>
      <c r="E1327" s="94"/>
      <c r="F1327" s="95"/>
      <c r="G1327" s="104"/>
      <c r="H1327" s="99"/>
      <c r="I1327" s="100"/>
      <c r="J1327" s="101"/>
    </row>
    <row r="1328" spans="1:10" ht="15.75" customHeight="1">
      <c r="A1328" s="91"/>
      <c r="B1328" s="92"/>
      <c r="C1328" s="102"/>
      <c r="D1328" s="68"/>
      <c r="E1328" s="94"/>
      <c r="F1328" s="95"/>
      <c r="G1328" s="104"/>
      <c r="H1328" s="99"/>
      <c r="I1328" s="100"/>
      <c r="J1328" s="101"/>
    </row>
    <row r="1329" spans="1:10" ht="15.75" customHeight="1">
      <c r="A1329" s="91"/>
      <c r="B1329" s="92"/>
      <c r="C1329" s="102"/>
      <c r="D1329" s="68"/>
      <c r="E1329" s="94"/>
      <c r="F1329" s="95"/>
      <c r="G1329" s="104"/>
      <c r="H1329" s="99"/>
      <c r="I1329" s="100"/>
      <c r="J1329" s="101"/>
    </row>
    <row r="1330" spans="1:10" ht="15.75" customHeight="1">
      <c r="A1330" s="91"/>
      <c r="B1330" s="92"/>
      <c r="C1330" s="102"/>
      <c r="D1330" s="68"/>
      <c r="E1330" s="94"/>
      <c r="F1330" s="95"/>
      <c r="G1330" s="104"/>
      <c r="H1330" s="99"/>
      <c r="I1330" s="100"/>
      <c r="J1330" s="101"/>
    </row>
    <row r="1331" spans="1:10" ht="15.75" customHeight="1">
      <c r="A1331" s="91"/>
      <c r="B1331" s="92"/>
      <c r="C1331" s="102"/>
      <c r="D1331" s="68"/>
      <c r="E1331" s="94"/>
      <c r="F1331" s="95"/>
      <c r="G1331" s="104"/>
      <c r="H1331" s="99"/>
      <c r="I1331" s="100"/>
      <c r="J1331" s="101"/>
    </row>
    <row r="1332" spans="1:10" ht="15.75" customHeight="1">
      <c r="A1332" s="91"/>
      <c r="B1332" s="92"/>
      <c r="C1332" s="102"/>
      <c r="D1332" s="68"/>
      <c r="E1332" s="94"/>
      <c r="F1332" s="95"/>
      <c r="G1332" s="104"/>
      <c r="H1332" s="99"/>
      <c r="I1332" s="100"/>
      <c r="J1332" s="101"/>
    </row>
    <row r="1333" spans="1:10" ht="15.75" customHeight="1">
      <c r="A1333" s="91"/>
      <c r="B1333" s="92"/>
      <c r="C1333" s="102"/>
      <c r="D1333" s="68"/>
      <c r="E1333" s="94"/>
      <c r="F1333" s="95"/>
      <c r="G1333" s="104"/>
      <c r="H1333" s="99"/>
      <c r="I1333" s="100"/>
      <c r="J1333" s="101"/>
    </row>
    <row r="1334" spans="1:10" ht="15.75" customHeight="1">
      <c r="A1334" s="91"/>
      <c r="B1334" s="92"/>
      <c r="C1334" s="102"/>
      <c r="D1334" s="68"/>
      <c r="E1334" s="94"/>
      <c r="F1334" s="95"/>
      <c r="G1334" s="104"/>
      <c r="H1334" s="99"/>
      <c r="I1334" s="100"/>
      <c r="J1334" s="101"/>
    </row>
    <row r="1335" spans="1:10" ht="15.75" customHeight="1">
      <c r="A1335" s="91"/>
      <c r="B1335" s="92"/>
      <c r="C1335" s="102"/>
      <c r="D1335" s="68"/>
      <c r="E1335" s="94"/>
      <c r="F1335" s="95"/>
      <c r="G1335" s="104"/>
      <c r="H1335" s="99"/>
      <c r="I1335" s="100"/>
      <c r="J1335" s="101"/>
    </row>
    <row r="1336" spans="1:10" ht="15.75" customHeight="1">
      <c r="A1336" s="91"/>
      <c r="B1336" s="92"/>
      <c r="C1336" s="102"/>
      <c r="D1336" s="68"/>
      <c r="E1336" s="94"/>
      <c r="F1336" s="95"/>
      <c r="G1336" s="104"/>
      <c r="H1336" s="99"/>
      <c r="I1336" s="100"/>
      <c r="J1336" s="101"/>
    </row>
    <row r="1337" spans="1:10" ht="15.75" customHeight="1">
      <c r="A1337" s="91"/>
      <c r="B1337" s="92"/>
      <c r="C1337" s="102"/>
      <c r="D1337" s="68"/>
      <c r="E1337" s="94"/>
      <c r="F1337" s="95"/>
      <c r="G1337" s="104"/>
      <c r="H1337" s="99"/>
      <c r="I1337" s="100"/>
      <c r="J1337" s="101"/>
    </row>
    <row r="1338" spans="1:10" ht="15.75" customHeight="1">
      <c r="A1338" s="91"/>
      <c r="B1338" s="92"/>
      <c r="C1338" s="102"/>
      <c r="D1338" s="68"/>
      <c r="E1338" s="94"/>
      <c r="F1338" s="95"/>
      <c r="G1338" s="104"/>
      <c r="H1338" s="99"/>
      <c r="I1338" s="100"/>
      <c r="J1338" s="101"/>
    </row>
    <row r="1339" spans="1:10" ht="15.75" customHeight="1">
      <c r="A1339" s="91"/>
      <c r="B1339" s="92"/>
      <c r="C1339" s="102"/>
      <c r="D1339" s="68"/>
      <c r="E1339" s="94"/>
      <c r="F1339" s="95"/>
      <c r="G1339" s="104"/>
      <c r="H1339" s="99"/>
      <c r="I1339" s="100"/>
      <c r="J1339" s="101"/>
    </row>
    <row r="1340" spans="1:10" ht="15.75" customHeight="1">
      <c r="A1340" s="91"/>
      <c r="B1340" s="92"/>
      <c r="C1340" s="102"/>
      <c r="D1340" s="68"/>
      <c r="E1340" s="94"/>
      <c r="F1340" s="95"/>
      <c r="G1340" s="104"/>
      <c r="H1340" s="99"/>
      <c r="I1340" s="100"/>
      <c r="J1340" s="101"/>
    </row>
    <row r="1341" spans="1:10" ht="15.75" customHeight="1">
      <c r="A1341" s="91"/>
      <c r="B1341" s="92"/>
      <c r="C1341" s="102"/>
      <c r="D1341" s="68"/>
      <c r="E1341" s="94"/>
      <c r="F1341" s="95"/>
      <c r="G1341" s="104"/>
      <c r="H1341" s="99"/>
      <c r="I1341" s="100"/>
      <c r="J1341" s="101"/>
    </row>
    <row r="1342" spans="1:10" ht="15.75" customHeight="1">
      <c r="A1342" s="91"/>
      <c r="B1342" s="92"/>
      <c r="C1342" s="102"/>
      <c r="D1342" s="68"/>
      <c r="E1342" s="94"/>
      <c r="F1342" s="95"/>
      <c r="G1342" s="104"/>
      <c r="H1342" s="99"/>
      <c r="I1342" s="100"/>
      <c r="J1342" s="101"/>
    </row>
    <row r="1343" spans="1:10" ht="15.75" customHeight="1">
      <c r="A1343" s="91"/>
      <c r="B1343" s="92"/>
      <c r="C1343" s="102"/>
      <c r="D1343" s="68"/>
      <c r="E1343" s="94"/>
      <c r="F1343" s="95"/>
      <c r="G1343" s="104"/>
      <c r="H1343" s="99"/>
      <c r="I1343" s="100"/>
      <c r="J1343" s="101"/>
    </row>
    <row r="1344" spans="1:10" ht="15.75" customHeight="1">
      <c r="A1344" s="91"/>
      <c r="B1344" s="92"/>
      <c r="C1344" s="102"/>
      <c r="D1344" s="68"/>
      <c r="E1344" s="94"/>
      <c r="F1344" s="95"/>
      <c r="G1344" s="104"/>
      <c r="H1344" s="99"/>
      <c r="I1344" s="100"/>
      <c r="J1344" s="101"/>
    </row>
    <row r="1345" spans="1:10" ht="15.75" customHeight="1">
      <c r="A1345" s="91"/>
      <c r="B1345" s="92"/>
      <c r="C1345" s="102"/>
      <c r="D1345" s="68"/>
      <c r="E1345" s="94"/>
      <c r="F1345" s="95"/>
      <c r="G1345" s="104"/>
      <c r="H1345" s="99"/>
      <c r="I1345" s="100"/>
      <c r="J1345" s="101"/>
    </row>
    <row r="1346" spans="1:10" ht="15.75" customHeight="1">
      <c r="A1346" s="91"/>
      <c r="B1346" s="92"/>
      <c r="C1346" s="102"/>
      <c r="D1346" s="68"/>
      <c r="E1346" s="94"/>
      <c r="F1346" s="95"/>
      <c r="G1346" s="104"/>
      <c r="H1346" s="99"/>
      <c r="I1346" s="100"/>
      <c r="J1346" s="101"/>
    </row>
    <row r="1347" spans="1:10" ht="15.75" customHeight="1">
      <c r="A1347" s="91"/>
      <c r="B1347" s="92"/>
      <c r="C1347" s="102"/>
      <c r="D1347" s="68"/>
      <c r="E1347" s="94"/>
      <c r="F1347" s="95"/>
      <c r="G1347" s="104"/>
      <c r="H1347" s="99"/>
      <c r="I1347" s="100"/>
      <c r="J1347" s="101"/>
    </row>
    <row r="1348" spans="1:10" ht="15.75" customHeight="1">
      <c r="A1348" s="91"/>
      <c r="B1348" s="92"/>
      <c r="C1348" s="102"/>
      <c r="D1348" s="68"/>
      <c r="E1348" s="94"/>
      <c r="F1348" s="95"/>
      <c r="G1348" s="104"/>
      <c r="H1348" s="99"/>
      <c r="I1348" s="100"/>
      <c r="J1348" s="101"/>
    </row>
    <row r="1349" spans="1:10" ht="15.75" customHeight="1">
      <c r="A1349" s="91"/>
      <c r="B1349" s="92"/>
      <c r="C1349" s="102"/>
      <c r="D1349" s="68"/>
      <c r="E1349" s="94"/>
      <c r="F1349" s="95"/>
      <c r="G1349" s="104"/>
      <c r="H1349" s="99"/>
      <c r="I1349" s="100"/>
      <c r="J1349" s="101"/>
    </row>
    <row r="1350" spans="1:10" ht="15.75" customHeight="1">
      <c r="A1350" s="91"/>
      <c r="B1350" s="92"/>
      <c r="C1350" s="102"/>
      <c r="D1350" s="68"/>
      <c r="E1350" s="94"/>
      <c r="F1350" s="95"/>
      <c r="G1350" s="104"/>
      <c r="H1350" s="99"/>
      <c r="I1350" s="100"/>
      <c r="J1350" s="101"/>
    </row>
    <row r="1351" spans="1:10" ht="15.75" customHeight="1">
      <c r="A1351" s="91"/>
      <c r="B1351" s="92"/>
      <c r="C1351" s="102"/>
      <c r="D1351" s="68"/>
      <c r="E1351" s="94"/>
      <c r="F1351" s="95"/>
      <c r="G1351" s="104"/>
      <c r="H1351" s="99"/>
      <c r="I1351" s="100"/>
      <c r="J1351" s="101"/>
    </row>
    <row r="1352" spans="1:10" ht="15.75" customHeight="1">
      <c r="A1352" s="91"/>
      <c r="B1352" s="92"/>
      <c r="C1352" s="102"/>
      <c r="D1352" s="68"/>
      <c r="E1352" s="94"/>
      <c r="F1352" s="95"/>
      <c r="G1352" s="104"/>
      <c r="H1352" s="99"/>
      <c r="I1352" s="100"/>
      <c r="J1352" s="101"/>
    </row>
    <row r="1353" spans="1:10" ht="15.75" customHeight="1">
      <c r="A1353" s="91"/>
      <c r="B1353" s="92"/>
      <c r="C1353" s="102"/>
      <c r="D1353" s="68"/>
      <c r="E1353" s="94"/>
      <c r="F1353" s="95"/>
      <c r="G1353" s="104"/>
      <c r="H1353" s="99"/>
      <c r="I1353" s="100"/>
      <c r="J1353" s="101"/>
    </row>
    <row r="1354" spans="1:10" ht="15.75" customHeight="1">
      <c r="A1354" s="91"/>
      <c r="B1354" s="92"/>
      <c r="C1354" s="102"/>
      <c r="D1354" s="68"/>
      <c r="E1354" s="94"/>
      <c r="F1354" s="95"/>
      <c r="G1354" s="104"/>
      <c r="H1354" s="99"/>
      <c r="I1354" s="100"/>
      <c r="J1354" s="101"/>
    </row>
    <row r="1355" spans="1:10" ht="15.75" customHeight="1">
      <c r="A1355" s="91"/>
      <c r="B1355" s="92"/>
      <c r="C1355" s="102"/>
      <c r="D1355" s="68"/>
      <c r="E1355" s="94"/>
      <c r="F1355" s="95"/>
      <c r="G1355" s="104"/>
      <c r="H1355" s="99"/>
      <c r="I1355" s="100"/>
      <c r="J1355" s="101"/>
    </row>
    <row r="1356" spans="1:10" ht="15.75" customHeight="1">
      <c r="A1356" s="91"/>
      <c r="B1356" s="92"/>
      <c r="C1356" s="102"/>
      <c r="D1356" s="68"/>
      <c r="E1356" s="94"/>
      <c r="F1356" s="95"/>
      <c r="G1356" s="104"/>
      <c r="H1356" s="99"/>
      <c r="I1356" s="100"/>
      <c r="J1356" s="101"/>
    </row>
    <row r="1357" spans="1:10" ht="15.75" customHeight="1">
      <c r="A1357" s="91"/>
      <c r="B1357" s="92"/>
      <c r="C1357" s="102"/>
      <c r="D1357" s="68"/>
      <c r="E1357" s="94"/>
      <c r="F1357" s="95"/>
      <c r="G1357" s="104"/>
      <c r="H1357" s="99"/>
      <c r="I1357" s="100"/>
      <c r="J1357" s="101"/>
    </row>
    <row r="1358" spans="1:10" ht="15.75" customHeight="1">
      <c r="A1358" s="91"/>
      <c r="B1358" s="92"/>
      <c r="C1358" s="102"/>
      <c r="D1358" s="68"/>
      <c r="E1358" s="94"/>
      <c r="F1358" s="95"/>
      <c r="G1358" s="104"/>
      <c r="H1358" s="99"/>
      <c r="I1358" s="100"/>
      <c r="J1358" s="101"/>
    </row>
    <row r="1359" spans="1:10" ht="15.75" customHeight="1">
      <c r="A1359" s="91"/>
      <c r="B1359" s="92"/>
      <c r="C1359" s="102"/>
      <c r="D1359" s="68"/>
      <c r="E1359" s="94"/>
      <c r="F1359" s="95"/>
      <c r="G1359" s="104"/>
      <c r="H1359" s="99"/>
      <c r="I1359" s="100"/>
      <c r="J1359" s="101"/>
    </row>
    <row r="1360" spans="1:10" ht="15.75" customHeight="1">
      <c r="A1360" s="91"/>
      <c r="B1360" s="92"/>
      <c r="C1360" s="102"/>
      <c r="D1360" s="68"/>
      <c r="E1360" s="94"/>
      <c r="F1360" s="95"/>
      <c r="G1360" s="104"/>
      <c r="H1360" s="99"/>
      <c r="I1360" s="100"/>
      <c r="J1360" s="101"/>
    </row>
    <row r="1361" spans="1:10" ht="15.75" customHeight="1">
      <c r="A1361" s="91"/>
      <c r="B1361" s="92"/>
      <c r="C1361" s="102"/>
      <c r="D1361" s="68"/>
      <c r="E1361" s="94"/>
      <c r="F1361" s="95"/>
      <c r="G1361" s="104"/>
      <c r="H1361" s="99"/>
      <c r="I1361" s="100"/>
      <c r="J1361" s="101"/>
    </row>
    <row r="1362" spans="1:10" ht="15.75" customHeight="1">
      <c r="A1362" s="91"/>
      <c r="B1362" s="92"/>
      <c r="C1362" s="102"/>
      <c r="D1362" s="68"/>
      <c r="E1362" s="94"/>
      <c r="F1362" s="95"/>
      <c r="G1362" s="104"/>
      <c r="H1362" s="99"/>
      <c r="I1362" s="100"/>
      <c r="J1362" s="101"/>
    </row>
    <row r="1363" spans="1:10" ht="15.75" customHeight="1">
      <c r="A1363" s="91"/>
      <c r="B1363" s="92"/>
      <c r="C1363" s="102"/>
      <c r="D1363" s="68"/>
      <c r="E1363" s="94"/>
      <c r="F1363" s="95"/>
      <c r="G1363" s="104"/>
      <c r="H1363" s="99"/>
      <c r="I1363" s="100"/>
      <c r="J1363" s="101"/>
    </row>
    <row r="1364" spans="1:10" ht="15.75" customHeight="1">
      <c r="A1364" s="91"/>
      <c r="B1364" s="92"/>
      <c r="C1364" s="102"/>
      <c r="D1364" s="68"/>
      <c r="E1364" s="94"/>
      <c r="F1364" s="95"/>
      <c r="G1364" s="104"/>
      <c r="H1364" s="99"/>
      <c r="I1364" s="100"/>
      <c r="J1364" s="101"/>
    </row>
    <row r="1365" spans="1:10" ht="15.75" customHeight="1">
      <c r="A1365" s="91"/>
      <c r="B1365" s="92"/>
      <c r="C1365" s="102"/>
      <c r="D1365" s="68"/>
      <c r="E1365" s="94"/>
      <c r="F1365" s="95"/>
      <c r="G1365" s="104"/>
      <c r="H1365" s="99"/>
      <c r="I1365" s="100"/>
      <c r="J1365" s="101"/>
    </row>
    <row r="1366" spans="1:10" ht="15.75" customHeight="1">
      <c r="A1366" s="91"/>
      <c r="B1366" s="92"/>
      <c r="C1366" s="102"/>
      <c r="D1366" s="68"/>
      <c r="E1366" s="94"/>
      <c r="F1366" s="95"/>
      <c r="G1366" s="104"/>
      <c r="H1366" s="99"/>
      <c r="I1366" s="100"/>
      <c r="J1366" s="101"/>
    </row>
    <row r="1367" spans="1:10" ht="15.75" customHeight="1">
      <c r="A1367" s="91"/>
      <c r="B1367" s="92"/>
      <c r="C1367" s="102"/>
      <c r="D1367" s="68"/>
      <c r="E1367" s="94"/>
      <c r="F1367" s="95"/>
      <c r="G1367" s="104"/>
      <c r="H1367" s="99"/>
      <c r="I1367" s="100"/>
      <c r="J1367" s="101"/>
    </row>
    <row r="1368" spans="1:10" ht="15.75" customHeight="1">
      <c r="A1368" s="91"/>
      <c r="B1368" s="92"/>
      <c r="C1368" s="102"/>
      <c r="D1368" s="68"/>
      <c r="E1368" s="94"/>
      <c r="F1368" s="95"/>
      <c r="G1368" s="104"/>
      <c r="H1368" s="99"/>
      <c r="I1368" s="100"/>
      <c r="J1368" s="101"/>
    </row>
    <row r="1369" spans="1:10" ht="15.75" customHeight="1">
      <c r="A1369" s="91"/>
      <c r="B1369" s="92"/>
      <c r="C1369" s="102"/>
      <c r="D1369" s="68"/>
      <c r="E1369" s="94"/>
      <c r="F1369" s="95"/>
      <c r="G1369" s="104"/>
      <c r="H1369" s="99"/>
      <c r="I1369" s="100"/>
      <c r="J1369" s="101"/>
    </row>
    <row r="1370" spans="1:10" ht="15.75" customHeight="1">
      <c r="A1370" s="91"/>
      <c r="B1370" s="92"/>
      <c r="C1370" s="102"/>
      <c r="D1370" s="68"/>
      <c r="E1370" s="94"/>
      <c r="F1370" s="95"/>
      <c r="G1370" s="104"/>
      <c r="H1370" s="99"/>
      <c r="I1370" s="100"/>
      <c r="J1370" s="101"/>
    </row>
    <row r="1371" spans="1:10" ht="15.75" customHeight="1">
      <c r="A1371" s="91"/>
      <c r="B1371" s="92"/>
      <c r="C1371" s="102"/>
      <c r="D1371" s="68"/>
      <c r="E1371" s="94"/>
      <c r="F1371" s="95"/>
      <c r="G1371" s="104"/>
      <c r="H1371" s="99"/>
      <c r="I1371" s="100"/>
      <c r="J1371" s="101"/>
    </row>
    <row r="1372" spans="1:10" ht="15.75" customHeight="1">
      <c r="A1372" s="91"/>
      <c r="B1372" s="92"/>
      <c r="C1372" s="102"/>
      <c r="D1372" s="68"/>
      <c r="E1372" s="94"/>
      <c r="F1372" s="95"/>
      <c r="G1372" s="104"/>
      <c r="H1372" s="99"/>
      <c r="I1372" s="100"/>
      <c r="J1372" s="101"/>
    </row>
    <row r="1373" spans="1:10" ht="15.75" customHeight="1">
      <c r="A1373" s="91"/>
      <c r="B1373" s="92"/>
      <c r="C1373" s="102"/>
      <c r="D1373" s="68"/>
      <c r="E1373" s="94"/>
      <c r="F1373" s="95"/>
      <c r="G1373" s="104"/>
      <c r="H1373" s="99"/>
      <c r="I1373" s="100"/>
      <c r="J1373" s="101"/>
    </row>
    <row r="1374" spans="1:10" ht="15.75" customHeight="1">
      <c r="A1374" s="91"/>
      <c r="B1374" s="92"/>
      <c r="C1374" s="102"/>
      <c r="D1374" s="68"/>
      <c r="E1374" s="94"/>
      <c r="F1374" s="95"/>
      <c r="G1374" s="104"/>
      <c r="H1374" s="99"/>
      <c r="I1374" s="100"/>
      <c r="J1374" s="101"/>
    </row>
    <row r="1375" spans="1:10" ht="15.75" customHeight="1">
      <c r="A1375" s="91"/>
      <c r="B1375" s="92"/>
      <c r="C1375" s="102"/>
      <c r="D1375" s="68"/>
      <c r="E1375" s="94"/>
      <c r="F1375" s="95"/>
      <c r="G1375" s="104"/>
      <c r="H1375" s="99"/>
      <c r="I1375" s="100"/>
      <c r="J1375" s="101"/>
    </row>
    <row r="1376" spans="1:10" ht="15.75" customHeight="1">
      <c r="A1376" s="91"/>
      <c r="B1376" s="92"/>
      <c r="C1376" s="102"/>
      <c r="D1376" s="68"/>
      <c r="E1376" s="94"/>
      <c r="F1376" s="95"/>
      <c r="G1376" s="104"/>
      <c r="H1376" s="99"/>
      <c r="I1376" s="100"/>
      <c r="J1376" s="101"/>
    </row>
    <row r="1377" spans="1:10" ht="15.75" customHeight="1">
      <c r="A1377" s="91"/>
      <c r="B1377" s="92"/>
      <c r="C1377" s="102"/>
      <c r="D1377" s="68"/>
      <c r="E1377" s="94"/>
      <c r="F1377" s="95"/>
      <c r="G1377" s="104"/>
      <c r="H1377" s="99"/>
      <c r="I1377" s="100"/>
      <c r="J1377" s="101"/>
    </row>
    <row r="1378" spans="1:10" ht="15.75" customHeight="1">
      <c r="A1378" s="91"/>
      <c r="B1378" s="92"/>
      <c r="C1378" s="102"/>
      <c r="D1378" s="68"/>
      <c r="E1378" s="94"/>
      <c r="F1378" s="95"/>
      <c r="G1378" s="104"/>
      <c r="H1378" s="99"/>
      <c r="I1378" s="100"/>
      <c r="J1378" s="101"/>
    </row>
    <row r="1379" spans="1:10" ht="15.75" customHeight="1">
      <c r="A1379" s="91"/>
      <c r="B1379" s="92"/>
      <c r="C1379" s="102"/>
      <c r="D1379" s="68"/>
      <c r="E1379" s="94"/>
      <c r="F1379" s="95"/>
      <c r="G1379" s="104"/>
      <c r="H1379" s="99"/>
      <c r="I1379" s="100"/>
      <c r="J1379" s="101"/>
    </row>
    <row r="1380" spans="1:10" ht="15.75" customHeight="1">
      <c r="A1380" s="91"/>
      <c r="B1380" s="92"/>
      <c r="C1380" s="102"/>
      <c r="D1380" s="68"/>
      <c r="E1380" s="94"/>
      <c r="F1380" s="95"/>
      <c r="G1380" s="104"/>
      <c r="H1380" s="99"/>
      <c r="I1380" s="100"/>
      <c r="J1380" s="101"/>
    </row>
    <row r="1381" spans="1:10" ht="15.75" customHeight="1">
      <c r="A1381" s="91"/>
      <c r="B1381" s="92"/>
      <c r="C1381" s="102"/>
      <c r="D1381" s="68"/>
      <c r="E1381" s="94"/>
      <c r="F1381" s="95"/>
      <c r="G1381" s="104"/>
      <c r="H1381" s="99"/>
      <c r="I1381" s="100"/>
      <c r="J1381" s="101"/>
    </row>
    <row r="1382" spans="1:10" ht="15.75" customHeight="1">
      <c r="A1382" s="91"/>
      <c r="B1382" s="92"/>
      <c r="C1382" s="102"/>
      <c r="D1382" s="68"/>
      <c r="E1382" s="94"/>
      <c r="F1382" s="95"/>
      <c r="G1382" s="104"/>
      <c r="H1382" s="99"/>
      <c r="I1382" s="100"/>
      <c r="J1382" s="101"/>
    </row>
    <row r="1383" spans="1:10" ht="15.75" customHeight="1">
      <c r="A1383" s="91"/>
      <c r="B1383" s="92"/>
      <c r="C1383" s="102"/>
      <c r="D1383" s="68"/>
      <c r="E1383" s="94"/>
      <c r="F1383" s="95"/>
      <c r="G1383" s="104"/>
      <c r="H1383" s="99"/>
      <c r="I1383" s="100"/>
      <c r="J1383" s="101"/>
    </row>
    <row r="1384" spans="1:10" ht="15.75" customHeight="1">
      <c r="A1384" s="91"/>
      <c r="B1384" s="92"/>
      <c r="C1384" s="102"/>
      <c r="D1384" s="68"/>
      <c r="E1384" s="94"/>
      <c r="F1384" s="95"/>
      <c r="G1384" s="104"/>
      <c r="H1384" s="99"/>
      <c r="I1384" s="100"/>
      <c r="J1384" s="101"/>
    </row>
    <row r="1385" spans="1:10" ht="15.75" customHeight="1">
      <c r="A1385" s="91"/>
      <c r="B1385" s="92"/>
      <c r="C1385" s="102"/>
      <c r="D1385" s="68"/>
      <c r="E1385" s="94"/>
      <c r="F1385" s="95"/>
      <c r="G1385" s="104"/>
      <c r="H1385" s="99"/>
      <c r="I1385" s="100"/>
      <c r="J1385" s="101"/>
    </row>
    <row r="1386" spans="1:10" ht="15.75" customHeight="1">
      <c r="A1386" s="91"/>
      <c r="B1386" s="92"/>
      <c r="C1386" s="102"/>
      <c r="D1386" s="68"/>
      <c r="E1386" s="94"/>
      <c r="F1386" s="95"/>
      <c r="G1386" s="104"/>
      <c r="H1386" s="99"/>
      <c r="I1386" s="100"/>
      <c r="J1386" s="101"/>
    </row>
    <row r="1387" spans="1:10" ht="15.75" customHeight="1">
      <c r="A1387" s="91"/>
      <c r="B1387" s="92"/>
      <c r="C1387" s="102"/>
      <c r="D1387" s="68"/>
      <c r="E1387" s="94"/>
      <c r="F1387" s="95"/>
      <c r="G1387" s="104"/>
      <c r="H1387" s="99"/>
      <c r="I1387" s="100"/>
      <c r="J1387" s="101"/>
    </row>
    <row r="1388" spans="1:10" ht="15.75" customHeight="1">
      <c r="A1388" s="91"/>
      <c r="B1388" s="92"/>
      <c r="C1388" s="102"/>
      <c r="D1388" s="68"/>
      <c r="E1388" s="94"/>
      <c r="F1388" s="95"/>
      <c r="G1388" s="104"/>
      <c r="H1388" s="99"/>
      <c r="I1388" s="100"/>
      <c r="J1388" s="101"/>
    </row>
    <row r="1389" spans="1:10" ht="15.75" customHeight="1">
      <c r="A1389" s="91"/>
      <c r="B1389" s="92"/>
      <c r="C1389" s="102"/>
      <c r="D1389" s="68"/>
      <c r="E1389" s="94"/>
      <c r="F1389" s="95"/>
      <c r="G1389" s="104"/>
      <c r="H1389" s="99"/>
      <c r="I1389" s="100"/>
      <c r="J1389" s="101"/>
    </row>
    <row r="1390" spans="1:10" ht="15.75" customHeight="1">
      <c r="A1390" s="91"/>
      <c r="B1390" s="92"/>
      <c r="C1390" s="102"/>
      <c r="D1390" s="68"/>
      <c r="E1390" s="94"/>
      <c r="F1390" s="95"/>
      <c r="G1390" s="104"/>
      <c r="H1390" s="99"/>
      <c r="I1390" s="100"/>
      <c r="J1390" s="101"/>
    </row>
    <row r="1391" spans="1:10" ht="15.75" customHeight="1">
      <c r="A1391" s="91"/>
      <c r="B1391" s="92"/>
      <c r="C1391" s="102"/>
      <c r="D1391" s="68"/>
      <c r="E1391" s="94"/>
      <c r="F1391" s="95"/>
      <c r="G1391" s="104"/>
      <c r="H1391" s="99"/>
      <c r="I1391" s="100"/>
      <c r="J1391" s="101"/>
    </row>
    <row r="1392" spans="1:10" ht="15.75" customHeight="1">
      <c r="A1392" s="91"/>
      <c r="B1392" s="92"/>
      <c r="C1392" s="102"/>
      <c r="D1392" s="68"/>
      <c r="E1392" s="94"/>
      <c r="F1392" s="95"/>
      <c r="G1392" s="104"/>
      <c r="H1392" s="99"/>
      <c r="I1392" s="100"/>
      <c r="J1392" s="101"/>
    </row>
    <row r="1393" spans="1:10" ht="15.75" customHeight="1">
      <c r="A1393" s="91"/>
      <c r="B1393" s="92"/>
      <c r="C1393" s="102"/>
      <c r="D1393" s="68"/>
      <c r="E1393" s="94"/>
      <c r="F1393" s="95"/>
      <c r="G1393" s="104"/>
      <c r="H1393" s="99"/>
      <c r="I1393" s="100"/>
      <c r="J1393" s="101"/>
    </row>
    <row r="1394" spans="1:10" ht="15.75" customHeight="1">
      <c r="A1394" s="91"/>
      <c r="B1394" s="92"/>
      <c r="C1394" s="102"/>
      <c r="D1394" s="68"/>
      <c r="E1394" s="94"/>
      <c r="F1394" s="95"/>
      <c r="G1394" s="104"/>
      <c r="H1394" s="99"/>
      <c r="I1394" s="100"/>
      <c r="J1394" s="101"/>
    </row>
    <row r="1395" spans="1:10" ht="15.75" customHeight="1">
      <c r="A1395" s="91"/>
      <c r="B1395" s="92"/>
      <c r="C1395" s="102"/>
      <c r="D1395" s="68"/>
      <c r="E1395" s="94"/>
      <c r="F1395" s="95"/>
      <c r="G1395" s="104"/>
      <c r="H1395" s="99"/>
      <c r="I1395" s="100"/>
      <c r="J1395" s="101"/>
    </row>
    <row r="1396" spans="1:10" ht="15.75" customHeight="1">
      <c r="A1396" s="91"/>
      <c r="B1396" s="92"/>
      <c r="C1396" s="102"/>
      <c r="D1396" s="68"/>
      <c r="E1396" s="94"/>
      <c r="F1396" s="95"/>
      <c r="G1396" s="104"/>
      <c r="H1396" s="99"/>
      <c r="I1396" s="100"/>
      <c r="J1396" s="101"/>
    </row>
    <row r="1397" spans="1:10" ht="15.75" customHeight="1">
      <c r="A1397" s="91"/>
      <c r="B1397" s="92"/>
      <c r="C1397" s="102"/>
      <c r="D1397" s="68"/>
      <c r="E1397" s="94"/>
      <c r="F1397" s="95"/>
      <c r="G1397" s="104"/>
      <c r="H1397" s="99"/>
      <c r="I1397" s="100"/>
      <c r="J1397" s="101"/>
    </row>
    <row r="1398" spans="1:10" ht="15.75" customHeight="1">
      <c r="A1398" s="91"/>
      <c r="B1398" s="92"/>
      <c r="C1398" s="102"/>
      <c r="D1398" s="68"/>
      <c r="E1398" s="94"/>
      <c r="F1398" s="95"/>
      <c r="G1398" s="104"/>
      <c r="H1398" s="99"/>
      <c r="I1398" s="100"/>
      <c r="J1398" s="101"/>
    </row>
    <row r="1399" spans="1:10" ht="15.75" customHeight="1">
      <c r="A1399" s="91"/>
      <c r="B1399" s="92"/>
      <c r="C1399" s="102"/>
      <c r="D1399" s="68"/>
      <c r="E1399" s="94"/>
      <c r="F1399" s="95"/>
      <c r="G1399" s="104"/>
      <c r="H1399" s="99"/>
      <c r="I1399" s="100"/>
      <c r="J1399" s="101"/>
    </row>
    <row r="1400" spans="1:10" ht="15.75" customHeight="1">
      <c r="A1400" s="91"/>
      <c r="B1400" s="92"/>
      <c r="C1400" s="102"/>
      <c r="D1400" s="68"/>
      <c r="E1400" s="94"/>
      <c r="F1400" s="95"/>
      <c r="G1400" s="104"/>
      <c r="H1400" s="99"/>
      <c r="I1400" s="100"/>
      <c r="J1400" s="101"/>
    </row>
    <row r="1401" spans="1:10" ht="15.75" customHeight="1">
      <c r="A1401" s="91"/>
      <c r="B1401" s="92"/>
      <c r="C1401" s="102"/>
      <c r="D1401" s="68"/>
      <c r="E1401" s="94"/>
      <c r="F1401" s="95"/>
      <c r="G1401" s="104"/>
      <c r="H1401" s="99"/>
      <c r="I1401" s="100"/>
      <c r="J1401" s="101"/>
    </row>
    <row r="1402" spans="1:10" ht="15.75" customHeight="1">
      <c r="A1402" s="91"/>
      <c r="B1402" s="92"/>
      <c r="C1402" s="102"/>
      <c r="D1402" s="68"/>
      <c r="E1402" s="94"/>
      <c r="F1402" s="95"/>
      <c r="G1402" s="104"/>
      <c r="H1402" s="99"/>
      <c r="I1402" s="100"/>
      <c r="J1402" s="101"/>
    </row>
    <row r="1403" spans="1:10" ht="15.75" customHeight="1">
      <c r="A1403" s="91"/>
      <c r="B1403" s="92"/>
      <c r="C1403" s="102"/>
      <c r="D1403" s="68"/>
      <c r="E1403" s="94"/>
      <c r="F1403" s="95"/>
      <c r="G1403" s="104"/>
      <c r="H1403" s="99"/>
      <c r="I1403" s="100"/>
      <c r="J1403" s="101"/>
    </row>
    <row r="1404" spans="1:10" ht="15.75" customHeight="1">
      <c r="A1404" s="91"/>
      <c r="B1404" s="92"/>
      <c r="C1404" s="102"/>
      <c r="D1404" s="68"/>
      <c r="E1404" s="94"/>
      <c r="F1404" s="95"/>
      <c r="G1404" s="104"/>
      <c r="H1404" s="99"/>
      <c r="I1404" s="100"/>
      <c r="J1404" s="101"/>
    </row>
    <row r="1405" spans="1:10" ht="15.75" customHeight="1">
      <c r="A1405" s="91"/>
      <c r="B1405" s="92"/>
      <c r="C1405" s="102"/>
      <c r="D1405" s="68"/>
      <c r="E1405" s="94"/>
      <c r="F1405" s="95"/>
      <c r="G1405" s="104"/>
      <c r="H1405" s="99"/>
      <c r="I1405" s="100"/>
      <c r="J1405" s="101"/>
    </row>
    <row r="1406" spans="1:10" ht="15.75" customHeight="1">
      <c r="A1406" s="91"/>
      <c r="B1406" s="92"/>
      <c r="C1406" s="102"/>
      <c r="D1406" s="68"/>
      <c r="E1406" s="94"/>
      <c r="F1406" s="95"/>
      <c r="G1406" s="104"/>
      <c r="H1406" s="99"/>
      <c r="I1406" s="100"/>
      <c r="J1406" s="101"/>
    </row>
    <row r="1407" spans="1:10" ht="15.75" customHeight="1">
      <c r="A1407" s="91"/>
      <c r="B1407" s="92"/>
      <c r="C1407" s="102"/>
      <c r="D1407" s="68"/>
      <c r="E1407" s="94"/>
      <c r="F1407" s="95"/>
      <c r="G1407" s="104"/>
      <c r="H1407" s="99"/>
      <c r="I1407" s="100"/>
      <c r="J1407" s="101"/>
    </row>
    <row r="1408" spans="1:10" ht="15.75" customHeight="1">
      <c r="A1408" s="91"/>
      <c r="B1408" s="92"/>
      <c r="C1408" s="102"/>
      <c r="D1408" s="68"/>
      <c r="E1408" s="94"/>
      <c r="F1408" s="95"/>
      <c r="G1408" s="104"/>
      <c r="H1408" s="99"/>
      <c r="I1408" s="100"/>
      <c r="J1408" s="101"/>
    </row>
    <row r="1409" spans="1:10" ht="15.75" customHeight="1">
      <c r="A1409" s="91"/>
      <c r="B1409" s="92"/>
      <c r="C1409" s="102"/>
      <c r="D1409" s="68"/>
      <c r="E1409" s="94"/>
      <c r="F1409" s="95"/>
      <c r="G1409" s="104"/>
      <c r="H1409" s="99"/>
      <c r="I1409" s="100"/>
      <c r="J1409" s="101"/>
    </row>
    <row r="1410" spans="1:10" ht="15.75" customHeight="1">
      <c r="A1410" s="91"/>
      <c r="B1410" s="92"/>
      <c r="C1410" s="102"/>
      <c r="D1410" s="68"/>
      <c r="E1410" s="94"/>
      <c r="F1410" s="95"/>
      <c r="G1410" s="104"/>
      <c r="H1410" s="99"/>
      <c r="I1410" s="100"/>
      <c r="J1410" s="101"/>
    </row>
    <row r="1411" spans="1:10" ht="15.75" customHeight="1">
      <c r="A1411" s="91"/>
      <c r="B1411" s="92"/>
      <c r="C1411" s="102"/>
      <c r="D1411" s="68"/>
      <c r="E1411" s="94"/>
      <c r="F1411" s="95"/>
      <c r="G1411" s="104"/>
      <c r="H1411" s="99"/>
      <c r="I1411" s="100"/>
      <c r="J1411" s="101"/>
    </row>
    <row r="1412" spans="1:10" ht="15.75" customHeight="1">
      <c r="A1412" s="91"/>
      <c r="B1412" s="92"/>
      <c r="C1412" s="102"/>
      <c r="D1412" s="68"/>
      <c r="E1412" s="94"/>
      <c r="F1412" s="95"/>
      <c r="G1412" s="104"/>
      <c r="H1412" s="99"/>
      <c r="I1412" s="100"/>
      <c r="J1412" s="101"/>
    </row>
    <row r="1413" spans="1:10" ht="15.75" customHeight="1">
      <c r="A1413" s="91"/>
      <c r="B1413" s="92"/>
      <c r="C1413" s="102"/>
      <c r="D1413" s="68"/>
      <c r="E1413" s="94"/>
      <c r="F1413" s="95"/>
      <c r="G1413" s="104"/>
      <c r="H1413" s="99"/>
      <c r="I1413" s="100"/>
      <c r="J1413" s="101"/>
    </row>
    <row r="1414" spans="1:10" ht="15.75" customHeight="1">
      <c r="A1414" s="91"/>
      <c r="B1414" s="92"/>
      <c r="C1414" s="102"/>
      <c r="D1414" s="68"/>
      <c r="E1414" s="94"/>
      <c r="F1414" s="95"/>
      <c r="G1414" s="104"/>
      <c r="H1414" s="99"/>
      <c r="I1414" s="100"/>
      <c r="J1414" s="101"/>
    </row>
    <row r="1415" spans="1:10" ht="15.75" customHeight="1">
      <c r="A1415" s="91"/>
      <c r="B1415" s="92"/>
      <c r="C1415" s="102"/>
      <c r="D1415" s="68"/>
      <c r="E1415" s="94"/>
      <c r="F1415" s="95"/>
      <c r="G1415" s="104"/>
      <c r="H1415" s="99"/>
      <c r="I1415" s="100"/>
      <c r="J1415" s="101"/>
    </row>
    <row r="1416" spans="1:10" ht="15.75" customHeight="1">
      <c r="A1416" s="91"/>
      <c r="B1416" s="92"/>
      <c r="C1416" s="102"/>
      <c r="D1416" s="68"/>
      <c r="E1416" s="94"/>
      <c r="F1416" s="95"/>
      <c r="G1416" s="104"/>
      <c r="H1416" s="99"/>
      <c r="I1416" s="100"/>
      <c r="J1416" s="101"/>
    </row>
    <row r="1417" spans="1:10" ht="15.75" customHeight="1">
      <c r="A1417" s="91"/>
      <c r="B1417" s="92"/>
      <c r="C1417" s="102"/>
      <c r="D1417" s="68"/>
      <c r="E1417" s="94"/>
      <c r="F1417" s="95"/>
      <c r="G1417" s="104"/>
      <c r="H1417" s="99"/>
      <c r="I1417" s="100"/>
      <c r="J1417" s="101"/>
    </row>
    <row r="1418" spans="1:10" ht="15.75" customHeight="1">
      <c r="A1418" s="91"/>
      <c r="B1418" s="92"/>
      <c r="C1418" s="102"/>
      <c r="D1418" s="68"/>
      <c r="E1418" s="94"/>
      <c r="F1418" s="95"/>
      <c r="G1418" s="104"/>
      <c r="H1418" s="99"/>
      <c r="I1418" s="100"/>
      <c r="J1418" s="101"/>
    </row>
    <row r="1419" spans="1:10" ht="15.75" customHeight="1">
      <c r="A1419" s="91"/>
      <c r="B1419" s="92"/>
      <c r="C1419" s="102"/>
      <c r="D1419" s="68"/>
      <c r="E1419" s="94"/>
      <c r="F1419" s="95"/>
      <c r="G1419" s="104"/>
      <c r="H1419" s="99"/>
      <c r="I1419" s="100"/>
      <c r="J1419" s="101"/>
    </row>
    <row r="1420" spans="1:10" ht="15.75" customHeight="1">
      <c r="A1420" s="91"/>
      <c r="B1420" s="92"/>
      <c r="C1420" s="102"/>
      <c r="D1420" s="68"/>
      <c r="E1420" s="94"/>
      <c r="F1420" s="95"/>
      <c r="G1420" s="104"/>
      <c r="H1420" s="99"/>
      <c r="I1420" s="100"/>
      <c r="J1420" s="101"/>
    </row>
    <row r="1421" spans="1:10" ht="15.75" customHeight="1">
      <c r="A1421" s="91"/>
      <c r="B1421" s="92"/>
      <c r="C1421" s="102"/>
      <c r="D1421" s="68"/>
      <c r="E1421" s="94"/>
      <c r="F1421" s="95"/>
      <c r="G1421" s="104"/>
      <c r="H1421" s="99"/>
      <c r="I1421" s="100"/>
      <c r="J1421" s="101"/>
    </row>
    <row r="1422" spans="1:10" ht="15.75" customHeight="1">
      <c r="A1422" s="91"/>
      <c r="B1422" s="92"/>
      <c r="C1422" s="102"/>
      <c r="D1422" s="68"/>
      <c r="E1422" s="94"/>
      <c r="F1422" s="95"/>
      <c r="G1422" s="104"/>
      <c r="H1422" s="99"/>
      <c r="I1422" s="100"/>
      <c r="J1422" s="101"/>
    </row>
    <row r="1423" spans="1:10" ht="15.75" customHeight="1">
      <c r="A1423" s="91"/>
      <c r="B1423" s="92"/>
      <c r="C1423" s="102"/>
      <c r="D1423" s="68"/>
      <c r="E1423" s="94"/>
      <c r="F1423" s="95"/>
      <c r="G1423" s="104"/>
      <c r="H1423" s="99"/>
      <c r="I1423" s="100"/>
      <c r="J1423" s="101"/>
    </row>
    <row r="1424" spans="1:10" ht="15.75" customHeight="1">
      <c r="A1424" s="91"/>
      <c r="B1424" s="92"/>
      <c r="C1424" s="102"/>
      <c r="D1424" s="68"/>
      <c r="E1424" s="94"/>
      <c r="F1424" s="95"/>
      <c r="G1424" s="104"/>
      <c r="H1424" s="99"/>
      <c r="I1424" s="100"/>
      <c r="J1424" s="101"/>
    </row>
    <row r="1425" spans="1:10" ht="15.75" customHeight="1">
      <c r="A1425" s="91"/>
      <c r="B1425" s="92"/>
      <c r="C1425" s="102"/>
      <c r="D1425" s="68"/>
      <c r="E1425" s="94"/>
      <c r="F1425" s="95"/>
      <c r="G1425" s="104"/>
      <c r="H1425" s="99"/>
      <c r="I1425" s="100"/>
      <c r="J1425" s="101"/>
    </row>
    <row r="1426" spans="1:10" ht="15.75" customHeight="1">
      <c r="A1426" s="91"/>
      <c r="B1426" s="92"/>
      <c r="C1426" s="102"/>
      <c r="D1426" s="68"/>
      <c r="E1426" s="94"/>
      <c r="F1426" s="95"/>
      <c r="G1426" s="104"/>
      <c r="H1426" s="99"/>
      <c r="I1426" s="100"/>
      <c r="J1426" s="101"/>
    </row>
    <row r="1427" spans="1:10" ht="15.75" customHeight="1">
      <c r="A1427" s="91"/>
      <c r="B1427" s="92"/>
      <c r="C1427" s="102"/>
      <c r="D1427" s="68"/>
      <c r="E1427" s="94"/>
      <c r="F1427" s="95"/>
      <c r="G1427" s="104"/>
      <c r="H1427" s="99"/>
      <c r="I1427" s="100"/>
      <c r="J1427" s="101"/>
    </row>
    <row r="1428" spans="1:10" ht="15.75" customHeight="1">
      <c r="A1428" s="91"/>
      <c r="B1428" s="92"/>
      <c r="C1428" s="102"/>
      <c r="D1428" s="68"/>
      <c r="E1428" s="94"/>
      <c r="F1428" s="95"/>
      <c r="G1428" s="104"/>
      <c r="H1428" s="99"/>
      <c r="I1428" s="100"/>
      <c r="J1428" s="101"/>
    </row>
    <row r="1429" spans="1:10" ht="15.75" customHeight="1">
      <c r="A1429" s="91"/>
      <c r="B1429" s="92"/>
      <c r="C1429" s="102"/>
      <c r="D1429" s="68"/>
      <c r="E1429" s="94"/>
      <c r="F1429" s="95"/>
      <c r="G1429" s="104"/>
      <c r="H1429" s="99"/>
      <c r="I1429" s="100"/>
      <c r="J1429" s="101"/>
    </row>
    <row r="1430" spans="1:10" ht="15.75" customHeight="1">
      <c r="A1430" s="91"/>
      <c r="B1430" s="92"/>
      <c r="C1430" s="102"/>
      <c r="D1430" s="68"/>
      <c r="E1430" s="94"/>
      <c r="F1430" s="95"/>
      <c r="G1430" s="104"/>
      <c r="H1430" s="99"/>
      <c r="I1430" s="100"/>
      <c r="J1430" s="101"/>
    </row>
    <row r="1431" spans="1:10" ht="15.75" customHeight="1">
      <c r="A1431" s="91"/>
      <c r="B1431" s="92"/>
      <c r="C1431" s="102"/>
      <c r="D1431" s="68"/>
      <c r="E1431" s="94"/>
      <c r="F1431" s="95"/>
      <c r="G1431" s="104"/>
      <c r="H1431" s="99"/>
      <c r="I1431" s="100"/>
      <c r="J1431" s="101"/>
    </row>
    <row r="1432" spans="1:10" ht="15.75" customHeight="1">
      <c r="A1432" s="91"/>
      <c r="B1432" s="92"/>
      <c r="C1432" s="102"/>
      <c r="D1432" s="68"/>
      <c r="E1432" s="94"/>
      <c r="F1432" s="95"/>
      <c r="G1432" s="104"/>
      <c r="H1432" s="99"/>
      <c r="I1432" s="100"/>
      <c r="J1432" s="101"/>
    </row>
    <row r="1433" spans="1:10" ht="15.75" customHeight="1">
      <c r="A1433" s="91"/>
      <c r="B1433" s="92"/>
      <c r="C1433" s="102"/>
      <c r="D1433" s="68"/>
      <c r="E1433" s="94"/>
      <c r="F1433" s="95"/>
      <c r="G1433" s="104"/>
      <c r="H1433" s="99"/>
      <c r="I1433" s="100"/>
      <c r="J1433" s="101"/>
    </row>
    <row r="1434" spans="1:10" ht="15.75" customHeight="1">
      <c r="A1434" s="91"/>
      <c r="B1434" s="92"/>
      <c r="C1434" s="102"/>
      <c r="D1434" s="68"/>
      <c r="E1434" s="94"/>
      <c r="F1434" s="95"/>
      <c r="G1434" s="104"/>
      <c r="H1434" s="99"/>
      <c r="I1434" s="100"/>
      <c r="J1434" s="101"/>
    </row>
    <row r="1435" spans="1:10" ht="15.75" customHeight="1">
      <c r="A1435" s="91"/>
      <c r="B1435" s="92"/>
      <c r="C1435" s="102"/>
      <c r="D1435" s="68"/>
      <c r="E1435" s="94"/>
      <c r="F1435" s="95"/>
      <c r="G1435" s="104"/>
      <c r="H1435" s="99"/>
      <c r="I1435" s="100"/>
      <c r="J1435" s="101"/>
    </row>
    <row r="1436" spans="1:10" ht="15.75" customHeight="1">
      <c r="A1436" s="91"/>
      <c r="B1436" s="92"/>
      <c r="C1436" s="102"/>
      <c r="D1436" s="68"/>
      <c r="E1436" s="94"/>
      <c r="F1436" s="95"/>
      <c r="G1436" s="104"/>
      <c r="H1436" s="99"/>
      <c r="I1436" s="100"/>
      <c r="J1436" s="101"/>
    </row>
    <row r="1437" spans="1:10" ht="15.75" customHeight="1">
      <c r="A1437" s="91"/>
      <c r="B1437" s="92"/>
      <c r="C1437" s="102"/>
      <c r="D1437" s="68"/>
      <c r="E1437" s="94"/>
      <c r="F1437" s="95"/>
      <c r="G1437" s="104"/>
      <c r="H1437" s="99"/>
      <c r="I1437" s="100"/>
      <c r="J1437" s="101"/>
    </row>
    <row r="1438" spans="1:10" ht="15.75" customHeight="1">
      <c r="A1438" s="91"/>
      <c r="B1438" s="92"/>
      <c r="C1438" s="102"/>
      <c r="D1438" s="68"/>
      <c r="E1438" s="94"/>
      <c r="F1438" s="95"/>
      <c r="G1438" s="104"/>
      <c r="H1438" s="99"/>
      <c r="I1438" s="100"/>
      <c r="J1438" s="101"/>
    </row>
    <row r="1439" spans="1:10" ht="15.75" customHeight="1">
      <c r="A1439" s="91"/>
      <c r="B1439" s="92"/>
      <c r="C1439" s="102"/>
      <c r="D1439" s="68"/>
      <c r="E1439" s="94"/>
      <c r="F1439" s="95"/>
      <c r="G1439" s="104"/>
      <c r="H1439" s="99"/>
      <c r="I1439" s="100"/>
      <c r="J1439" s="101"/>
    </row>
    <row r="1440" spans="1:10" ht="15.75" customHeight="1">
      <c r="A1440" s="91"/>
      <c r="B1440" s="92"/>
      <c r="C1440" s="102"/>
      <c r="D1440" s="68"/>
      <c r="E1440" s="94"/>
      <c r="F1440" s="95"/>
      <c r="G1440" s="104"/>
      <c r="H1440" s="99"/>
      <c r="I1440" s="100"/>
      <c r="J1440" s="101"/>
    </row>
    <row r="1441" spans="1:10" ht="15.75" customHeight="1">
      <c r="A1441" s="91"/>
      <c r="B1441" s="92"/>
      <c r="C1441" s="102"/>
      <c r="D1441" s="68"/>
      <c r="E1441" s="94"/>
      <c r="F1441" s="95"/>
      <c r="G1441" s="104"/>
      <c r="H1441" s="99"/>
      <c r="I1441" s="100"/>
      <c r="J1441" s="101"/>
    </row>
    <row r="1442" spans="1:10" ht="15.75" customHeight="1">
      <c r="A1442" s="91"/>
      <c r="B1442" s="92"/>
      <c r="C1442" s="102"/>
      <c r="D1442" s="68"/>
      <c r="E1442" s="94"/>
      <c r="F1442" s="95"/>
      <c r="G1442" s="104"/>
      <c r="H1442" s="99"/>
      <c r="I1442" s="100"/>
      <c r="J1442" s="101"/>
    </row>
    <row r="1443" spans="1:10" ht="15.75" customHeight="1">
      <c r="A1443" s="91"/>
      <c r="B1443" s="92"/>
      <c r="C1443" s="102"/>
      <c r="D1443" s="68"/>
      <c r="E1443" s="94"/>
      <c r="F1443" s="95"/>
      <c r="G1443" s="104"/>
      <c r="H1443" s="99"/>
      <c r="I1443" s="100"/>
      <c r="J1443" s="101"/>
    </row>
    <row r="1444" spans="1:10" ht="15.75" customHeight="1">
      <c r="A1444" s="91"/>
      <c r="B1444" s="92"/>
      <c r="C1444" s="102"/>
      <c r="D1444" s="68"/>
      <c r="E1444" s="94"/>
      <c r="F1444" s="95"/>
      <c r="G1444" s="104"/>
      <c r="H1444" s="99"/>
      <c r="I1444" s="100"/>
      <c r="J1444" s="101"/>
    </row>
    <row r="1445" spans="1:10" ht="15.75" customHeight="1">
      <c r="A1445" s="91"/>
      <c r="B1445" s="92"/>
      <c r="C1445" s="102"/>
      <c r="D1445" s="68"/>
      <c r="E1445" s="94"/>
      <c r="F1445" s="95"/>
      <c r="G1445" s="104"/>
      <c r="H1445" s="99"/>
      <c r="I1445" s="100"/>
      <c r="J1445" s="101"/>
    </row>
    <row r="1446" spans="1:10" ht="15.75" customHeight="1">
      <c r="A1446" s="91"/>
      <c r="B1446" s="92"/>
      <c r="C1446" s="102"/>
      <c r="D1446" s="68"/>
      <c r="E1446" s="94"/>
      <c r="F1446" s="95"/>
      <c r="G1446" s="104"/>
      <c r="H1446" s="99"/>
      <c r="I1446" s="100"/>
      <c r="J1446" s="101"/>
    </row>
    <row r="1447" spans="1:10" ht="15.75" customHeight="1">
      <c r="A1447" s="91"/>
      <c r="B1447" s="92"/>
      <c r="C1447" s="102"/>
      <c r="D1447" s="68"/>
      <c r="E1447" s="94"/>
      <c r="F1447" s="95"/>
      <c r="G1447" s="104"/>
      <c r="H1447" s="99"/>
      <c r="I1447" s="100"/>
      <c r="J1447" s="101"/>
    </row>
    <row r="1448" spans="1:10" ht="15.75" customHeight="1">
      <c r="A1448" s="91"/>
      <c r="B1448" s="92"/>
      <c r="C1448" s="102"/>
      <c r="D1448" s="68"/>
      <c r="E1448" s="94"/>
      <c r="F1448" s="95"/>
      <c r="G1448" s="104"/>
      <c r="H1448" s="99"/>
      <c r="I1448" s="100"/>
      <c r="J1448" s="101"/>
    </row>
    <row r="1449" spans="1:10" ht="15.75" customHeight="1">
      <c r="A1449" s="91"/>
      <c r="B1449" s="92"/>
      <c r="C1449" s="102"/>
      <c r="D1449" s="68"/>
      <c r="E1449" s="94"/>
      <c r="F1449" s="95"/>
      <c r="G1449" s="104"/>
      <c r="H1449" s="99"/>
      <c r="I1449" s="100"/>
      <c r="J1449" s="101"/>
    </row>
    <row r="1450" spans="1:10" ht="15.75" customHeight="1">
      <c r="A1450" s="91"/>
      <c r="B1450" s="92"/>
      <c r="C1450" s="102"/>
      <c r="D1450" s="68"/>
      <c r="E1450" s="94"/>
      <c r="F1450" s="95"/>
      <c r="G1450" s="104"/>
      <c r="H1450" s="99"/>
      <c r="I1450" s="100"/>
      <c r="J1450" s="101"/>
    </row>
    <row r="1451" spans="1:10" ht="15.75" customHeight="1">
      <c r="A1451" s="91"/>
      <c r="B1451" s="92"/>
      <c r="C1451" s="102"/>
      <c r="D1451" s="68"/>
      <c r="E1451" s="94"/>
      <c r="F1451" s="95"/>
      <c r="G1451" s="104"/>
      <c r="H1451" s="99"/>
      <c r="I1451" s="100"/>
      <c r="J1451" s="101"/>
    </row>
    <row r="1452" spans="1:10" ht="15.75" customHeight="1">
      <c r="A1452" s="91"/>
      <c r="B1452" s="92"/>
      <c r="C1452" s="102"/>
      <c r="D1452" s="68"/>
      <c r="E1452" s="94"/>
      <c r="F1452" s="95"/>
      <c r="G1452" s="104"/>
      <c r="H1452" s="99"/>
      <c r="I1452" s="100"/>
      <c r="J1452" s="101"/>
    </row>
    <row r="1453" spans="1:10" ht="15.75" customHeight="1">
      <c r="A1453" s="91"/>
      <c r="B1453" s="92"/>
      <c r="C1453" s="102"/>
      <c r="D1453" s="68"/>
      <c r="E1453" s="94"/>
      <c r="F1453" s="95"/>
      <c r="G1453" s="104"/>
      <c r="H1453" s="99"/>
      <c r="I1453" s="100"/>
      <c r="J1453" s="101"/>
    </row>
    <row r="1454" spans="1:10" ht="15.75" customHeight="1">
      <c r="A1454" s="91"/>
      <c r="B1454" s="92"/>
      <c r="C1454" s="102"/>
      <c r="D1454" s="68"/>
      <c r="E1454" s="94"/>
      <c r="F1454" s="95"/>
      <c r="G1454" s="104"/>
      <c r="H1454" s="99"/>
      <c r="I1454" s="100"/>
      <c r="J1454" s="101"/>
    </row>
    <row r="1455" spans="1:10" ht="15.75" customHeight="1">
      <c r="A1455" s="91"/>
      <c r="B1455" s="92"/>
      <c r="C1455" s="102"/>
      <c r="D1455" s="68"/>
      <c r="E1455" s="94"/>
      <c r="F1455" s="95"/>
      <c r="G1455" s="104"/>
      <c r="H1455" s="99"/>
      <c r="I1455" s="100"/>
      <c r="J1455" s="101"/>
    </row>
    <row r="1456" spans="1:10" ht="15.75" customHeight="1">
      <c r="A1456" s="91"/>
      <c r="B1456" s="92"/>
      <c r="C1456" s="102"/>
      <c r="D1456" s="68"/>
      <c r="E1456" s="94"/>
      <c r="F1456" s="95"/>
      <c r="G1456" s="104"/>
      <c r="H1456" s="99"/>
      <c r="I1456" s="100"/>
      <c r="J1456" s="101"/>
    </row>
    <row r="1457" spans="1:10" ht="15.75" customHeight="1">
      <c r="A1457" s="91"/>
      <c r="B1457" s="92"/>
      <c r="C1457" s="102"/>
      <c r="D1457" s="68"/>
      <c r="E1457" s="94"/>
      <c r="F1457" s="95"/>
      <c r="G1457" s="104"/>
      <c r="H1457" s="99"/>
      <c r="I1457" s="100"/>
      <c r="J1457" s="101"/>
    </row>
    <row r="1458" spans="1:10" ht="15.75" customHeight="1">
      <c r="A1458" s="91"/>
      <c r="B1458" s="92"/>
      <c r="C1458" s="102"/>
      <c r="D1458" s="68"/>
      <c r="E1458" s="94"/>
      <c r="F1458" s="95"/>
      <c r="G1458" s="104"/>
      <c r="H1458" s="99"/>
      <c r="I1458" s="100"/>
      <c r="J1458" s="101"/>
    </row>
    <row r="1459" spans="1:10" ht="15.75" customHeight="1">
      <c r="A1459" s="91"/>
      <c r="B1459" s="92"/>
      <c r="C1459" s="102"/>
      <c r="D1459" s="68"/>
      <c r="E1459" s="94"/>
      <c r="F1459" s="95"/>
      <c r="G1459" s="104"/>
      <c r="H1459" s="99"/>
      <c r="I1459" s="100"/>
      <c r="J1459" s="101"/>
    </row>
    <row r="1460" spans="1:10" ht="15.75" customHeight="1">
      <c r="A1460" s="91"/>
      <c r="B1460" s="92"/>
      <c r="C1460" s="102"/>
      <c r="D1460" s="68"/>
      <c r="E1460" s="94"/>
      <c r="F1460" s="95"/>
      <c r="G1460" s="104"/>
      <c r="H1460" s="99"/>
      <c r="I1460" s="100"/>
      <c r="J1460" s="101"/>
    </row>
    <row r="1461" spans="1:10" ht="15.75" customHeight="1">
      <c r="A1461" s="91"/>
      <c r="B1461" s="92"/>
      <c r="C1461" s="102"/>
      <c r="D1461" s="68"/>
      <c r="E1461" s="94"/>
      <c r="F1461" s="95"/>
      <c r="G1461" s="104"/>
      <c r="H1461" s="99"/>
      <c r="I1461" s="100"/>
      <c r="J1461" s="101"/>
    </row>
    <row r="1462" spans="1:10" ht="15.75" customHeight="1">
      <c r="A1462" s="91"/>
      <c r="B1462" s="92"/>
      <c r="C1462" s="102"/>
      <c r="D1462" s="68"/>
      <c r="E1462" s="94"/>
      <c r="F1462" s="95"/>
      <c r="G1462" s="104"/>
      <c r="H1462" s="99"/>
      <c r="I1462" s="100"/>
      <c r="J1462" s="101"/>
    </row>
    <row r="1463" spans="1:10" ht="15.75" customHeight="1">
      <c r="A1463" s="91"/>
      <c r="B1463" s="92"/>
      <c r="C1463" s="102"/>
      <c r="D1463" s="68"/>
      <c r="E1463" s="94"/>
      <c r="F1463" s="95"/>
      <c r="G1463" s="104"/>
      <c r="H1463" s="99"/>
      <c r="I1463" s="100"/>
      <c r="J1463" s="101"/>
    </row>
    <row r="1464" spans="1:10" ht="15.75" customHeight="1">
      <c r="A1464" s="91"/>
      <c r="B1464" s="92"/>
      <c r="C1464" s="102"/>
      <c r="D1464" s="68"/>
      <c r="E1464" s="94"/>
      <c r="F1464" s="95"/>
      <c r="G1464" s="104"/>
      <c r="H1464" s="99"/>
      <c r="I1464" s="100"/>
      <c r="J1464" s="101"/>
    </row>
    <row r="1465" spans="1:10" ht="15.75" customHeight="1">
      <c r="A1465" s="91"/>
      <c r="B1465" s="92"/>
      <c r="C1465" s="102"/>
      <c r="D1465" s="68"/>
      <c r="E1465" s="94"/>
      <c r="F1465" s="95"/>
      <c r="G1465" s="104"/>
      <c r="H1465" s="99"/>
      <c r="I1465" s="100"/>
      <c r="J1465" s="101"/>
    </row>
    <row r="1466" spans="1:10" ht="15.75" customHeight="1">
      <c r="A1466" s="91"/>
      <c r="B1466" s="92"/>
      <c r="C1466" s="102"/>
      <c r="D1466" s="68"/>
      <c r="E1466" s="94"/>
      <c r="F1466" s="95"/>
      <c r="G1466" s="104"/>
      <c r="H1466" s="99"/>
      <c r="I1466" s="100"/>
      <c r="J1466" s="101"/>
    </row>
    <row r="1467" spans="1:10" ht="15.75" customHeight="1">
      <c r="A1467" s="91"/>
      <c r="B1467" s="92"/>
      <c r="C1467" s="102"/>
      <c r="D1467" s="68"/>
      <c r="E1467" s="94"/>
      <c r="F1467" s="95"/>
      <c r="G1467" s="104"/>
      <c r="H1467" s="99"/>
      <c r="I1467" s="100"/>
      <c r="J1467" s="101"/>
    </row>
    <row r="1468" spans="1:10" ht="15.75" customHeight="1">
      <c r="A1468" s="91"/>
      <c r="B1468" s="92"/>
      <c r="C1468" s="102"/>
      <c r="D1468" s="68"/>
      <c r="E1468" s="94"/>
      <c r="F1468" s="95"/>
      <c r="G1468" s="104"/>
      <c r="H1468" s="99"/>
      <c r="I1468" s="100"/>
      <c r="J1468" s="101"/>
    </row>
    <row r="1469" spans="1:10" ht="15.75" customHeight="1">
      <c r="A1469" s="91"/>
      <c r="B1469" s="92"/>
      <c r="C1469" s="102"/>
      <c r="D1469" s="68"/>
      <c r="E1469" s="94"/>
      <c r="F1469" s="95"/>
      <c r="G1469" s="104"/>
      <c r="H1469" s="99"/>
      <c r="I1469" s="100"/>
      <c r="J1469" s="101"/>
    </row>
    <row r="1470" spans="1:10" ht="15.75" customHeight="1">
      <c r="A1470" s="91"/>
      <c r="B1470" s="92"/>
      <c r="C1470" s="102"/>
      <c r="D1470" s="68"/>
      <c r="E1470" s="94"/>
      <c r="F1470" s="95"/>
      <c r="G1470" s="104"/>
      <c r="H1470" s="99"/>
      <c r="I1470" s="100"/>
      <c r="J1470" s="101"/>
    </row>
    <row r="1471" spans="1:10" ht="15.75" customHeight="1">
      <c r="A1471" s="91"/>
      <c r="B1471" s="92"/>
      <c r="C1471" s="102"/>
      <c r="D1471" s="68"/>
      <c r="E1471" s="94"/>
      <c r="F1471" s="95"/>
      <c r="G1471" s="104"/>
      <c r="H1471" s="99"/>
      <c r="I1471" s="100"/>
      <c r="J1471" s="101"/>
    </row>
    <row r="1472" spans="1:10" ht="15.75" customHeight="1">
      <c r="A1472" s="91"/>
      <c r="B1472" s="92"/>
      <c r="C1472" s="102"/>
      <c r="D1472" s="68"/>
      <c r="E1472" s="94"/>
      <c r="F1472" s="95"/>
      <c r="G1472" s="104"/>
      <c r="H1472" s="99"/>
      <c r="I1472" s="100"/>
      <c r="J1472" s="101"/>
    </row>
    <row r="1473" spans="1:10" ht="15.75" customHeight="1">
      <c r="A1473" s="91"/>
      <c r="B1473" s="92"/>
      <c r="C1473" s="102"/>
      <c r="D1473" s="68"/>
      <c r="E1473" s="94"/>
      <c r="F1473" s="95"/>
      <c r="G1473" s="104"/>
      <c r="H1473" s="99"/>
      <c r="I1473" s="100"/>
      <c r="J1473" s="101"/>
    </row>
    <row r="1474" spans="1:10" ht="15.75" customHeight="1">
      <c r="A1474" s="91"/>
      <c r="B1474" s="92"/>
      <c r="C1474" s="102"/>
      <c r="D1474" s="68"/>
      <c r="E1474" s="94"/>
      <c r="F1474" s="95"/>
      <c r="G1474" s="104"/>
      <c r="H1474" s="99"/>
      <c r="I1474" s="100"/>
      <c r="J1474" s="101"/>
    </row>
    <row r="1475" spans="1:10" ht="15.75" customHeight="1">
      <c r="A1475" s="91"/>
      <c r="B1475" s="92"/>
      <c r="C1475" s="102"/>
      <c r="D1475" s="68"/>
      <c r="E1475" s="94"/>
      <c r="F1475" s="95"/>
      <c r="G1475" s="104"/>
      <c r="H1475" s="99"/>
      <c r="I1475" s="100"/>
      <c r="J1475" s="101"/>
    </row>
    <row r="1476" spans="1:10" ht="15.75" customHeight="1">
      <c r="A1476" s="91"/>
      <c r="B1476" s="92"/>
      <c r="C1476" s="102"/>
      <c r="D1476" s="68"/>
      <c r="E1476" s="94"/>
      <c r="F1476" s="95"/>
      <c r="G1476" s="104"/>
      <c r="H1476" s="99"/>
      <c r="I1476" s="100"/>
      <c r="J1476" s="101"/>
    </row>
    <row r="1477" spans="1:10" ht="15.75" customHeight="1">
      <c r="A1477" s="91"/>
      <c r="B1477" s="92"/>
      <c r="C1477" s="102"/>
      <c r="D1477" s="68"/>
      <c r="E1477" s="94"/>
      <c r="F1477" s="95"/>
      <c r="G1477" s="104"/>
      <c r="H1477" s="99"/>
      <c r="I1477" s="100"/>
      <c r="J1477" s="101"/>
    </row>
    <row r="1478" spans="1:10" ht="15.75" customHeight="1">
      <c r="A1478" s="91"/>
      <c r="B1478" s="92"/>
      <c r="C1478" s="102"/>
      <c r="D1478" s="68"/>
      <c r="E1478" s="94"/>
      <c r="F1478" s="95"/>
      <c r="G1478" s="104"/>
      <c r="H1478" s="99"/>
      <c r="I1478" s="100"/>
      <c r="J1478" s="101"/>
    </row>
    <row r="1479" spans="1:10" ht="15.75" customHeight="1">
      <c r="A1479" s="91"/>
      <c r="B1479" s="92"/>
      <c r="C1479" s="102"/>
      <c r="D1479" s="68"/>
      <c r="E1479" s="94"/>
      <c r="F1479" s="95"/>
      <c r="G1479" s="104"/>
      <c r="H1479" s="99"/>
      <c r="I1479" s="100"/>
      <c r="J1479" s="101"/>
    </row>
    <row r="1480" spans="1:10" ht="15.75" customHeight="1">
      <c r="A1480" s="91"/>
      <c r="B1480" s="92"/>
      <c r="C1480" s="102"/>
      <c r="D1480" s="68"/>
      <c r="E1480" s="94"/>
      <c r="F1480" s="95"/>
      <c r="G1480" s="104"/>
      <c r="H1480" s="99"/>
      <c r="I1480" s="100"/>
      <c r="J1480" s="101"/>
    </row>
    <row r="1481" spans="1:10" ht="15.75" customHeight="1">
      <c r="A1481" s="91"/>
      <c r="B1481" s="92"/>
      <c r="C1481" s="102"/>
      <c r="D1481" s="68"/>
      <c r="E1481" s="94"/>
      <c r="F1481" s="95"/>
      <c r="G1481" s="104"/>
      <c r="H1481" s="99"/>
      <c r="I1481" s="100"/>
      <c r="J1481" s="101"/>
    </row>
    <row r="1482" spans="1:10" ht="15.75" customHeight="1">
      <c r="A1482" s="91"/>
      <c r="B1482" s="92"/>
      <c r="C1482" s="102"/>
      <c r="D1482" s="68"/>
      <c r="E1482" s="94"/>
      <c r="F1482" s="95"/>
      <c r="G1482" s="104"/>
      <c r="H1482" s="99"/>
      <c r="I1482" s="100"/>
      <c r="J1482" s="101"/>
    </row>
    <row r="1483" spans="1:10" ht="15.75" customHeight="1">
      <c r="A1483" s="91"/>
      <c r="B1483" s="92"/>
      <c r="C1483" s="102"/>
      <c r="D1483" s="68"/>
      <c r="E1483" s="94"/>
      <c r="F1483" s="95"/>
      <c r="G1483" s="104"/>
      <c r="H1483" s="99"/>
      <c r="I1483" s="100"/>
      <c r="J1483" s="101"/>
    </row>
    <row r="1484" spans="1:10" ht="15.75" customHeight="1">
      <c r="A1484" s="91"/>
      <c r="B1484" s="92"/>
      <c r="C1484" s="102"/>
      <c r="D1484" s="68"/>
      <c r="E1484" s="94"/>
      <c r="F1484" s="95"/>
      <c r="G1484" s="104"/>
      <c r="H1484" s="99"/>
      <c r="I1484" s="100"/>
      <c r="J1484" s="101"/>
    </row>
    <row r="1485" spans="1:10" ht="15.75" customHeight="1">
      <c r="A1485" s="91"/>
      <c r="B1485" s="92"/>
      <c r="C1485" s="102"/>
      <c r="D1485" s="68"/>
      <c r="E1485" s="94"/>
      <c r="F1485" s="95"/>
      <c r="G1485" s="104"/>
      <c r="H1485" s="99"/>
      <c r="I1485" s="100"/>
      <c r="J1485" s="101"/>
    </row>
    <row r="1486" spans="1:10" ht="15.75" customHeight="1">
      <c r="A1486" s="91"/>
      <c r="B1486" s="92"/>
      <c r="C1486" s="102"/>
      <c r="D1486" s="68"/>
      <c r="E1486" s="94"/>
      <c r="F1486" s="95"/>
      <c r="G1486" s="104"/>
      <c r="H1486" s="99"/>
      <c r="I1486" s="100"/>
      <c r="J1486" s="101"/>
    </row>
    <row r="1487" spans="1:10" ht="15.75" customHeight="1">
      <c r="A1487" s="91"/>
      <c r="B1487" s="92"/>
      <c r="C1487" s="102"/>
      <c r="D1487" s="68"/>
      <c r="E1487" s="94"/>
      <c r="F1487" s="95"/>
      <c r="G1487" s="104"/>
      <c r="H1487" s="99"/>
      <c r="I1487" s="100"/>
      <c r="J1487" s="101"/>
    </row>
    <row r="1488" spans="1:10" ht="15.75" customHeight="1">
      <c r="A1488" s="91"/>
      <c r="B1488" s="92"/>
      <c r="C1488" s="102"/>
      <c r="D1488" s="68"/>
      <c r="E1488" s="94"/>
      <c r="F1488" s="95"/>
      <c r="G1488" s="104"/>
      <c r="H1488" s="99"/>
      <c r="I1488" s="100"/>
      <c r="J1488" s="101"/>
    </row>
    <row r="1489" spans="1:10" ht="15.75" customHeight="1">
      <c r="A1489" s="91"/>
      <c r="B1489" s="92"/>
      <c r="C1489" s="102"/>
      <c r="D1489" s="68"/>
      <c r="E1489" s="94"/>
      <c r="F1489" s="95"/>
      <c r="G1489" s="104"/>
      <c r="H1489" s="99"/>
      <c r="I1489" s="100"/>
      <c r="J1489" s="101"/>
    </row>
    <row r="1490" spans="1:10" ht="15.75" customHeight="1">
      <c r="A1490" s="91"/>
      <c r="B1490" s="92"/>
      <c r="C1490" s="102"/>
      <c r="D1490" s="68"/>
      <c r="E1490" s="94"/>
      <c r="F1490" s="95"/>
      <c r="G1490" s="104"/>
      <c r="H1490" s="99"/>
      <c r="I1490" s="100"/>
      <c r="J1490" s="101"/>
    </row>
    <row r="1491" spans="1:10" ht="15.75" customHeight="1">
      <c r="A1491" s="91"/>
      <c r="B1491" s="92"/>
      <c r="C1491" s="102"/>
      <c r="D1491" s="68"/>
      <c r="E1491" s="94"/>
      <c r="F1491" s="95"/>
      <c r="G1491" s="104"/>
      <c r="H1491" s="99"/>
      <c r="I1491" s="100"/>
      <c r="J1491" s="101"/>
    </row>
    <row r="1492" spans="1:10" ht="15.75" customHeight="1">
      <c r="A1492" s="91"/>
      <c r="B1492" s="92"/>
      <c r="C1492" s="102"/>
      <c r="D1492" s="68"/>
      <c r="E1492" s="94"/>
      <c r="F1492" s="95"/>
      <c r="G1492" s="104"/>
      <c r="H1492" s="99"/>
      <c r="I1492" s="100"/>
      <c r="J1492" s="101"/>
    </row>
    <row r="1493" spans="1:10" ht="15.75" customHeight="1">
      <c r="A1493" s="91"/>
      <c r="B1493" s="92"/>
      <c r="C1493" s="102"/>
      <c r="D1493" s="68"/>
      <c r="E1493" s="94"/>
      <c r="F1493" s="95"/>
      <c r="G1493" s="104"/>
      <c r="H1493" s="99"/>
      <c r="I1493" s="100"/>
      <c r="J1493" s="101"/>
    </row>
    <row r="1494" spans="1:10" ht="15.75" customHeight="1">
      <c r="A1494" s="91"/>
      <c r="B1494" s="92"/>
      <c r="C1494" s="102"/>
      <c r="D1494" s="68"/>
      <c r="E1494" s="94"/>
      <c r="F1494" s="95"/>
      <c r="G1494" s="104"/>
      <c r="H1494" s="99"/>
      <c r="I1494" s="100"/>
      <c r="J1494" s="101"/>
    </row>
    <row r="1495" spans="1:10" ht="15.75" customHeight="1">
      <c r="A1495" s="91"/>
      <c r="B1495" s="92"/>
      <c r="C1495" s="102"/>
      <c r="D1495" s="68"/>
      <c r="E1495" s="94"/>
      <c r="F1495" s="95"/>
      <c r="G1495" s="104"/>
      <c r="H1495" s="99"/>
      <c r="I1495" s="100"/>
      <c r="J1495" s="101"/>
    </row>
    <row r="1496" spans="1:10" ht="15.75" customHeight="1">
      <c r="A1496" s="91"/>
      <c r="B1496" s="92"/>
      <c r="C1496" s="102"/>
      <c r="D1496" s="68"/>
      <c r="E1496" s="94"/>
      <c r="F1496" s="95"/>
      <c r="G1496" s="104"/>
      <c r="H1496" s="99"/>
      <c r="I1496" s="100"/>
      <c r="J1496" s="101"/>
    </row>
    <row r="1497" spans="1:10" ht="15.75" customHeight="1">
      <c r="A1497" s="91"/>
      <c r="B1497" s="92"/>
      <c r="C1497" s="102"/>
      <c r="D1497" s="68"/>
      <c r="E1497" s="94"/>
      <c r="F1497" s="95"/>
      <c r="G1497" s="104"/>
      <c r="H1497" s="99"/>
      <c r="I1497" s="100"/>
      <c r="J1497" s="101"/>
    </row>
    <row r="1498" spans="1:10" ht="15.75" customHeight="1">
      <c r="A1498" s="91"/>
      <c r="B1498" s="92"/>
      <c r="C1498" s="102"/>
      <c r="D1498" s="68"/>
      <c r="E1498" s="94"/>
      <c r="F1498" s="95"/>
      <c r="G1498" s="104"/>
      <c r="H1498" s="99"/>
      <c r="I1498" s="100"/>
      <c r="J1498" s="101"/>
    </row>
    <row r="1499" spans="1:10" ht="15.75" customHeight="1">
      <c r="A1499" s="91"/>
      <c r="B1499" s="92"/>
      <c r="C1499" s="102"/>
      <c r="D1499" s="68"/>
      <c r="E1499" s="94"/>
      <c r="F1499" s="95"/>
      <c r="G1499" s="104"/>
      <c r="H1499" s="99"/>
      <c r="I1499" s="100"/>
      <c r="J1499" s="101"/>
    </row>
    <row r="1500" spans="1:10" ht="15.75" customHeight="1">
      <c r="A1500" s="91"/>
      <c r="B1500" s="92"/>
      <c r="C1500" s="102"/>
      <c r="D1500" s="68"/>
      <c r="E1500" s="94"/>
      <c r="F1500" s="95"/>
      <c r="G1500" s="104"/>
      <c r="H1500" s="99"/>
      <c r="I1500" s="100"/>
      <c r="J1500" s="101"/>
    </row>
    <row r="1501" spans="1:10" ht="15.75" customHeight="1">
      <c r="A1501" s="91"/>
      <c r="B1501" s="92"/>
      <c r="C1501" s="102"/>
      <c r="D1501" s="68"/>
      <c r="E1501" s="94"/>
      <c r="F1501" s="95"/>
      <c r="G1501" s="104"/>
      <c r="H1501" s="99"/>
      <c r="I1501" s="100"/>
      <c r="J1501" s="101"/>
    </row>
    <row r="1502" spans="1:10" ht="15.75" customHeight="1">
      <c r="A1502" s="91"/>
      <c r="B1502" s="92"/>
      <c r="C1502" s="102"/>
      <c r="D1502" s="68"/>
      <c r="E1502" s="94"/>
      <c r="F1502" s="95"/>
      <c r="G1502" s="104"/>
      <c r="H1502" s="99"/>
      <c r="I1502" s="100"/>
      <c r="J1502" s="101"/>
    </row>
    <row r="1503" spans="1:10" ht="15.75" customHeight="1">
      <c r="A1503" s="91"/>
      <c r="B1503" s="92"/>
      <c r="C1503" s="102"/>
      <c r="D1503" s="68"/>
      <c r="E1503" s="94"/>
      <c r="F1503" s="95"/>
      <c r="G1503" s="104"/>
      <c r="H1503" s="99"/>
      <c r="I1503" s="100"/>
      <c r="J1503" s="101"/>
    </row>
    <row r="1504" spans="1:10" ht="15.75" customHeight="1">
      <c r="A1504" s="91"/>
      <c r="B1504" s="92"/>
      <c r="C1504" s="102"/>
      <c r="D1504" s="68"/>
      <c r="E1504" s="94"/>
      <c r="F1504" s="95"/>
      <c r="G1504" s="104"/>
      <c r="H1504" s="99"/>
      <c r="I1504" s="100"/>
      <c r="J1504" s="101"/>
    </row>
    <row r="1505" spans="1:10" ht="15.75" customHeight="1">
      <c r="A1505" s="91"/>
      <c r="B1505" s="92"/>
      <c r="C1505" s="102"/>
      <c r="D1505" s="68"/>
      <c r="E1505" s="94"/>
      <c r="F1505" s="95"/>
      <c r="G1505" s="104"/>
      <c r="H1505" s="99"/>
      <c r="I1505" s="100"/>
      <c r="J1505" s="101"/>
    </row>
    <row r="1506" spans="1:10" ht="15.75" customHeight="1">
      <c r="A1506" s="91"/>
      <c r="B1506" s="92"/>
      <c r="C1506" s="102"/>
      <c r="D1506" s="68"/>
      <c r="E1506" s="94"/>
      <c r="F1506" s="95"/>
      <c r="G1506" s="104"/>
      <c r="H1506" s="99"/>
      <c r="I1506" s="100"/>
      <c r="J1506" s="101"/>
    </row>
    <row r="1507" spans="1:10" ht="15.75" customHeight="1">
      <c r="A1507" s="91"/>
      <c r="B1507" s="92"/>
      <c r="C1507" s="102"/>
      <c r="D1507" s="68"/>
      <c r="E1507" s="94"/>
      <c r="F1507" s="95"/>
      <c r="G1507" s="104"/>
      <c r="H1507" s="99"/>
      <c r="I1507" s="100"/>
      <c r="J1507" s="101"/>
    </row>
    <row r="1508" spans="1:10" ht="15.75" customHeight="1">
      <c r="A1508" s="91"/>
      <c r="B1508" s="92"/>
      <c r="C1508" s="102"/>
      <c r="D1508" s="68"/>
      <c r="E1508" s="94"/>
      <c r="F1508" s="95"/>
      <c r="G1508" s="104"/>
      <c r="H1508" s="99"/>
      <c r="I1508" s="100"/>
      <c r="J1508" s="101"/>
    </row>
    <row r="1509" spans="1:10" ht="15.75" customHeight="1">
      <c r="A1509" s="91"/>
      <c r="B1509" s="92"/>
      <c r="C1509" s="102"/>
      <c r="D1509" s="68"/>
      <c r="E1509" s="94"/>
      <c r="F1509" s="95"/>
      <c r="G1509" s="104"/>
      <c r="H1509" s="99"/>
      <c r="I1509" s="100"/>
      <c r="J1509" s="101"/>
    </row>
    <row r="1510" spans="1:10" ht="15.75" customHeight="1">
      <c r="A1510" s="91"/>
      <c r="B1510" s="92"/>
      <c r="C1510" s="102"/>
      <c r="D1510" s="68"/>
      <c r="E1510" s="94"/>
      <c r="F1510" s="95"/>
      <c r="G1510" s="104"/>
      <c r="H1510" s="99"/>
      <c r="I1510" s="100"/>
      <c r="J1510" s="101"/>
    </row>
    <row r="1511" spans="1:10" ht="15.75" customHeight="1">
      <c r="A1511" s="91"/>
      <c r="B1511" s="92"/>
      <c r="C1511" s="102"/>
      <c r="D1511" s="68"/>
      <c r="E1511" s="94"/>
      <c r="F1511" s="95"/>
      <c r="G1511" s="104"/>
      <c r="H1511" s="99"/>
      <c r="I1511" s="100"/>
      <c r="J1511" s="101"/>
    </row>
    <row r="1512" spans="1:10" ht="15.75" customHeight="1">
      <c r="A1512" s="91"/>
      <c r="B1512" s="92"/>
      <c r="C1512" s="102"/>
      <c r="D1512" s="68"/>
      <c r="E1512" s="94"/>
      <c r="F1512" s="95"/>
      <c r="G1512" s="104"/>
      <c r="H1512" s="99"/>
      <c r="I1512" s="100"/>
      <c r="J1512" s="101"/>
    </row>
    <row r="1513" spans="1:10" ht="15.75" customHeight="1">
      <c r="A1513" s="91"/>
      <c r="B1513" s="92"/>
      <c r="C1513" s="102"/>
      <c r="D1513" s="68"/>
      <c r="E1513" s="94"/>
      <c r="F1513" s="95"/>
      <c r="G1513" s="104"/>
      <c r="H1513" s="99"/>
      <c r="I1513" s="100"/>
      <c r="J1513" s="101"/>
    </row>
    <row r="1514" spans="1:10" ht="15.75" customHeight="1">
      <c r="A1514" s="91"/>
      <c r="B1514" s="92"/>
      <c r="C1514" s="102"/>
      <c r="D1514" s="68"/>
      <c r="E1514" s="94"/>
      <c r="F1514" s="95"/>
      <c r="G1514" s="104"/>
      <c r="H1514" s="99"/>
      <c r="I1514" s="100"/>
      <c r="J1514" s="101"/>
    </row>
    <row r="1515" spans="1:10" ht="15.75" customHeight="1">
      <c r="A1515" s="91"/>
      <c r="B1515" s="92"/>
      <c r="C1515" s="102"/>
      <c r="D1515" s="68"/>
      <c r="E1515" s="94"/>
      <c r="F1515" s="95"/>
      <c r="G1515" s="104"/>
      <c r="H1515" s="99"/>
      <c r="I1515" s="100"/>
      <c r="J1515" s="101"/>
    </row>
    <row r="1516" spans="1:10" ht="15.75" customHeight="1">
      <c r="A1516" s="91"/>
      <c r="B1516" s="92"/>
      <c r="C1516" s="102"/>
      <c r="D1516" s="68"/>
      <c r="E1516" s="94"/>
      <c r="F1516" s="95"/>
      <c r="G1516" s="104"/>
      <c r="H1516" s="99"/>
      <c r="I1516" s="100"/>
      <c r="J1516" s="101"/>
    </row>
    <row r="1517" spans="1:10" ht="15.75" customHeight="1">
      <c r="A1517" s="91"/>
      <c r="B1517" s="92"/>
      <c r="C1517" s="102"/>
      <c r="D1517" s="68"/>
      <c r="E1517" s="94"/>
      <c r="F1517" s="95"/>
      <c r="G1517" s="104"/>
      <c r="H1517" s="99"/>
      <c r="I1517" s="100"/>
      <c r="J1517" s="101"/>
    </row>
    <row r="1518" spans="1:10" ht="15.75" customHeight="1">
      <c r="A1518" s="91"/>
      <c r="B1518" s="92"/>
      <c r="C1518" s="102"/>
      <c r="D1518" s="68"/>
      <c r="E1518" s="94"/>
      <c r="F1518" s="95"/>
      <c r="G1518" s="104"/>
      <c r="H1518" s="99"/>
      <c r="I1518" s="100"/>
      <c r="J1518" s="101"/>
    </row>
    <row r="1519" spans="1:10" ht="15.75" customHeight="1">
      <c r="A1519" s="91"/>
      <c r="B1519" s="92"/>
      <c r="C1519" s="102"/>
      <c r="D1519" s="68"/>
      <c r="E1519" s="94"/>
      <c r="F1519" s="95"/>
      <c r="G1519" s="104"/>
      <c r="H1519" s="99"/>
      <c r="I1519" s="100"/>
      <c r="J1519" s="101"/>
    </row>
    <row r="1520" spans="1:10" ht="15.75" customHeight="1">
      <c r="A1520" s="91"/>
      <c r="B1520" s="92"/>
      <c r="C1520" s="102"/>
      <c r="D1520" s="68"/>
      <c r="E1520" s="94"/>
      <c r="F1520" s="95"/>
      <c r="G1520" s="104"/>
      <c r="H1520" s="99"/>
      <c r="I1520" s="100"/>
      <c r="J1520" s="101"/>
    </row>
    <row r="1521" spans="1:10" ht="15.75" customHeight="1">
      <c r="A1521" s="91"/>
      <c r="B1521" s="92"/>
      <c r="C1521" s="102"/>
      <c r="D1521" s="68"/>
      <c r="E1521" s="94"/>
      <c r="F1521" s="95"/>
      <c r="G1521" s="104"/>
      <c r="H1521" s="99"/>
      <c r="I1521" s="100"/>
      <c r="J1521" s="101"/>
    </row>
    <row r="1522" spans="1:10" ht="15.75" customHeight="1">
      <c r="A1522" s="91"/>
      <c r="B1522" s="92"/>
      <c r="C1522" s="102"/>
      <c r="D1522" s="68"/>
      <c r="E1522" s="94"/>
      <c r="F1522" s="95"/>
      <c r="G1522" s="104"/>
      <c r="H1522" s="99"/>
      <c r="I1522" s="100"/>
      <c r="J1522" s="101"/>
    </row>
    <row r="1523" spans="1:10" ht="15.75" customHeight="1">
      <c r="A1523" s="91"/>
      <c r="B1523" s="92"/>
      <c r="C1523" s="102"/>
      <c r="D1523" s="68"/>
      <c r="E1523" s="94"/>
      <c r="F1523" s="95"/>
      <c r="G1523" s="104"/>
      <c r="H1523" s="99"/>
      <c r="I1523" s="100"/>
      <c r="J1523" s="101"/>
    </row>
    <row r="1524" spans="1:10" ht="15.75" customHeight="1">
      <c r="A1524" s="91"/>
      <c r="B1524" s="92"/>
      <c r="C1524" s="102"/>
      <c r="D1524" s="68"/>
      <c r="E1524" s="94"/>
      <c r="F1524" s="95"/>
      <c r="G1524" s="104"/>
      <c r="H1524" s="99"/>
      <c r="I1524" s="100"/>
      <c r="J1524" s="101"/>
    </row>
    <row r="1525" spans="1:10" ht="15.75" customHeight="1">
      <c r="A1525" s="91"/>
      <c r="B1525" s="92"/>
      <c r="C1525" s="102"/>
      <c r="D1525" s="68"/>
      <c r="E1525" s="94"/>
      <c r="F1525" s="95"/>
      <c r="G1525" s="104"/>
      <c r="H1525" s="99"/>
      <c r="I1525" s="100"/>
      <c r="J1525" s="101"/>
    </row>
    <row r="1526" spans="1:10" ht="15.75" customHeight="1">
      <c r="A1526" s="91"/>
      <c r="B1526" s="92"/>
      <c r="C1526" s="102"/>
      <c r="D1526" s="68"/>
      <c r="E1526" s="94"/>
      <c r="F1526" s="95"/>
      <c r="G1526" s="104"/>
      <c r="H1526" s="99"/>
      <c r="I1526" s="100"/>
      <c r="J1526" s="101"/>
    </row>
    <row r="1527" spans="1:10" ht="15.75" customHeight="1">
      <c r="A1527" s="91"/>
      <c r="B1527" s="92"/>
      <c r="C1527" s="102"/>
      <c r="D1527" s="68"/>
      <c r="E1527" s="94"/>
      <c r="F1527" s="95"/>
      <c r="G1527" s="104"/>
      <c r="H1527" s="99"/>
      <c r="I1527" s="100"/>
      <c r="J1527" s="101"/>
    </row>
    <row r="1528" spans="1:10" ht="15.75" customHeight="1">
      <c r="A1528" s="91"/>
      <c r="B1528" s="92"/>
      <c r="C1528" s="102"/>
      <c r="D1528" s="68"/>
      <c r="E1528" s="94"/>
      <c r="F1528" s="95"/>
      <c r="G1528" s="104"/>
      <c r="H1528" s="99"/>
      <c r="I1528" s="100"/>
      <c r="J1528" s="101"/>
    </row>
    <row r="1529" spans="1:10" ht="15.75" customHeight="1">
      <c r="A1529" s="91"/>
      <c r="B1529" s="92"/>
      <c r="C1529" s="102"/>
      <c r="D1529" s="68"/>
      <c r="E1529" s="94"/>
      <c r="F1529" s="95"/>
      <c r="G1529" s="104"/>
      <c r="H1529" s="99"/>
      <c r="I1529" s="100"/>
      <c r="J1529" s="101"/>
    </row>
    <row r="1530" spans="1:10" ht="15.75" customHeight="1">
      <c r="A1530" s="91"/>
      <c r="B1530" s="92"/>
      <c r="C1530" s="102"/>
      <c r="D1530" s="68"/>
      <c r="E1530" s="94"/>
      <c r="F1530" s="95"/>
      <c r="G1530" s="104"/>
      <c r="H1530" s="99"/>
      <c r="I1530" s="100"/>
      <c r="J1530" s="101"/>
    </row>
    <row r="1531" spans="1:10" ht="15.75" customHeight="1">
      <c r="A1531" s="91"/>
      <c r="B1531" s="92"/>
      <c r="C1531" s="102"/>
      <c r="D1531" s="68"/>
      <c r="E1531" s="94"/>
      <c r="F1531" s="95"/>
      <c r="G1531" s="104"/>
      <c r="H1531" s="99"/>
      <c r="I1531" s="100"/>
      <c r="J1531" s="101"/>
    </row>
    <row r="1532" spans="1:10" ht="15.75" customHeight="1">
      <c r="A1532" s="91"/>
      <c r="B1532" s="92"/>
      <c r="C1532" s="102"/>
      <c r="D1532" s="68"/>
      <c r="E1532" s="94"/>
      <c r="F1532" s="95"/>
      <c r="G1532" s="104"/>
      <c r="H1532" s="99"/>
      <c r="I1532" s="100"/>
      <c r="J1532" s="101"/>
    </row>
    <row r="1533" spans="1:10" ht="15.75" customHeight="1">
      <c r="A1533" s="91"/>
      <c r="B1533" s="92"/>
      <c r="C1533" s="102"/>
      <c r="D1533" s="68"/>
      <c r="E1533" s="94"/>
      <c r="F1533" s="95"/>
      <c r="G1533" s="104"/>
      <c r="H1533" s="99"/>
      <c r="I1533" s="100"/>
      <c r="J1533" s="101"/>
    </row>
    <row r="1534" spans="1:10" ht="15.75" customHeight="1">
      <c r="A1534" s="91"/>
      <c r="B1534" s="92"/>
      <c r="C1534" s="102"/>
      <c r="D1534" s="68"/>
      <c r="E1534" s="94"/>
      <c r="F1534" s="95"/>
      <c r="G1534" s="104"/>
      <c r="H1534" s="99"/>
      <c r="I1534" s="100"/>
      <c r="J1534" s="101"/>
    </row>
    <row r="1535" spans="1:10" ht="15.75" customHeight="1">
      <c r="A1535" s="91"/>
      <c r="B1535" s="92"/>
      <c r="C1535" s="102"/>
      <c r="D1535" s="68"/>
      <c r="E1535" s="94"/>
      <c r="F1535" s="95"/>
      <c r="G1535" s="104"/>
      <c r="H1535" s="99"/>
      <c r="I1535" s="100"/>
      <c r="J1535" s="101"/>
    </row>
    <row r="1536" spans="1:10" ht="15.75" customHeight="1">
      <c r="A1536" s="91"/>
      <c r="B1536" s="92"/>
      <c r="C1536" s="102"/>
      <c r="D1536" s="68"/>
      <c r="E1536" s="94"/>
      <c r="F1536" s="95"/>
      <c r="G1536" s="104"/>
      <c r="H1536" s="99"/>
      <c r="I1536" s="100"/>
      <c r="J1536" s="101"/>
    </row>
    <row r="1537" spans="1:10" ht="15.75" customHeight="1">
      <c r="A1537" s="91"/>
      <c r="B1537" s="92"/>
      <c r="C1537" s="102"/>
      <c r="D1537" s="68"/>
      <c r="E1537" s="94"/>
      <c r="F1537" s="95"/>
      <c r="G1537" s="104"/>
      <c r="H1537" s="99"/>
      <c r="I1537" s="100"/>
      <c r="J1537" s="101"/>
    </row>
    <row r="1538" spans="1:10" ht="15.75" customHeight="1">
      <c r="A1538" s="91"/>
      <c r="B1538" s="92"/>
      <c r="C1538" s="102"/>
      <c r="D1538" s="68"/>
      <c r="E1538" s="94"/>
      <c r="F1538" s="95"/>
      <c r="G1538" s="104"/>
      <c r="H1538" s="99"/>
      <c r="I1538" s="100"/>
      <c r="J1538" s="101"/>
    </row>
    <row r="1539" spans="1:10" ht="15.75" customHeight="1">
      <c r="A1539" s="91"/>
      <c r="B1539" s="92"/>
      <c r="C1539" s="102"/>
      <c r="D1539" s="68"/>
      <c r="E1539" s="94"/>
      <c r="F1539" s="95"/>
      <c r="G1539" s="104"/>
      <c r="H1539" s="99"/>
      <c r="I1539" s="100"/>
      <c r="J1539" s="101"/>
    </row>
    <row r="1540" spans="1:10" ht="15.75" customHeight="1">
      <c r="A1540" s="91"/>
      <c r="B1540" s="92"/>
      <c r="C1540" s="102"/>
      <c r="D1540" s="68"/>
      <c r="E1540" s="94"/>
      <c r="F1540" s="95"/>
      <c r="G1540" s="104"/>
      <c r="H1540" s="99"/>
      <c r="I1540" s="100"/>
      <c r="J1540" s="101"/>
    </row>
    <row r="1541" spans="1:10" ht="15.75" customHeight="1">
      <c r="A1541" s="91"/>
      <c r="B1541" s="92"/>
      <c r="C1541" s="102"/>
      <c r="D1541" s="68"/>
      <c r="E1541" s="94"/>
      <c r="F1541" s="95"/>
      <c r="G1541" s="104"/>
      <c r="H1541" s="99"/>
      <c r="I1541" s="100"/>
      <c r="J1541" s="101"/>
    </row>
    <row r="1542" spans="1:10" ht="15.75" customHeight="1">
      <c r="A1542" s="91"/>
      <c r="B1542" s="92"/>
      <c r="C1542" s="102"/>
      <c r="D1542" s="68"/>
      <c r="E1542" s="94"/>
      <c r="F1542" s="95"/>
      <c r="G1542" s="104"/>
      <c r="H1542" s="99"/>
      <c r="I1542" s="100"/>
      <c r="J1542" s="101"/>
    </row>
    <row r="1543" spans="1:10" ht="15.75" customHeight="1">
      <c r="A1543" s="91"/>
      <c r="B1543" s="92"/>
      <c r="C1543" s="102"/>
      <c r="D1543" s="68"/>
      <c r="E1543" s="94"/>
      <c r="F1543" s="95"/>
      <c r="G1543" s="104"/>
      <c r="H1543" s="99"/>
      <c r="I1543" s="100"/>
      <c r="J1543" s="101"/>
    </row>
    <row r="1544" spans="1:10" ht="15.75" customHeight="1">
      <c r="A1544" s="91"/>
      <c r="B1544" s="92"/>
      <c r="C1544" s="102"/>
      <c r="D1544" s="68"/>
      <c r="E1544" s="94"/>
      <c r="F1544" s="95"/>
      <c r="G1544" s="104"/>
      <c r="H1544" s="99"/>
      <c r="I1544" s="100"/>
      <c r="J1544" s="101"/>
    </row>
    <row r="1545" spans="1:10" ht="15.75" customHeight="1">
      <c r="A1545" s="91"/>
      <c r="B1545" s="92"/>
      <c r="C1545" s="102"/>
      <c r="D1545" s="68"/>
      <c r="E1545" s="94"/>
      <c r="F1545" s="95"/>
      <c r="G1545" s="104"/>
      <c r="H1545" s="99"/>
      <c r="I1545" s="100"/>
      <c r="J1545" s="101"/>
    </row>
    <row r="1546" spans="1:10" ht="15.75" customHeight="1">
      <c r="A1546" s="91"/>
      <c r="B1546" s="92"/>
      <c r="C1546" s="102"/>
      <c r="D1546" s="68"/>
      <c r="E1546" s="94"/>
      <c r="F1546" s="95"/>
      <c r="G1546" s="104"/>
      <c r="H1546" s="99"/>
      <c r="I1546" s="100"/>
      <c r="J1546" s="101"/>
    </row>
    <row r="1547" spans="1:10" ht="15.75" customHeight="1">
      <c r="A1547" s="91"/>
      <c r="B1547" s="92"/>
      <c r="C1547" s="102"/>
      <c r="D1547" s="68"/>
      <c r="E1547" s="94"/>
      <c r="F1547" s="95"/>
      <c r="G1547" s="104"/>
      <c r="H1547" s="99"/>
      <c r="I1547" s="100"/>
      <c r="J1547" s="101"/>
    </row>
    <row r="1548" spans="1:10" ht="15.75" customHeight="1">
      <c r="A1548" s="91"/>
      <c r="B1548" s="92"/>
      <c r="C1548" s="102"/>
      <c r="D1548" s="68"/>
      <c r="E1548" s="94"/>
      <c r="F1548" s="95"/>
      <c r="G1548" s="104"/>
      <c r="H1548" s="99"/>
      <c r="I1548" s="100"/>
      <c r="J1548" s="101"/>
    </row>
    <row r="1549" spans="1:10" ht="15.75" customHeight="1">
      <c r="A1549" s="91"/>
      <c r="B1549" s="92"/>
      <c r="C1549" s="102"/>
      <c r="D1549" s="68"/>
      <c r="E1549" s="94"/>
      <c r="F1549" s="95"/>
      <c r="G1549" s="104"/>
      <c r="H1549" s="99"/>
      <c r="I1549" s="100"/>
      <c r="J1549" s="101"/>
    </row>
    <row r="1550" spans="1:10" ht="15.75" customHeight="1">
      <c r="A1550" s="91"/>
      <c r="B1550" s="92"/>
      <c r="C1550" s="102"/>
      <c r="D1550" s="68"/>
      <c r="E1550" s="94"/>
      <c r="F1550" s="95"/>
      <c r="G1550" s="104"/>
      <c r="H1550" s="99"/>
      <c r="I1550" s="100"/>
      <c r="J1550" s="101"/>
    </row>
    <row r="1551" spans="1:10" ht="15.75" customHeight="1">
      <c r="A1551" s="91"/>
      <c r="B1551" s="92"/>
      <c r="C1551" s="102"/>
      <c r="D1551" s="68"/>
      <c r="E1551" s="94"/>
      <c r="F1551" s="95"/>
      <c r="G1551" s="104"/>
      <c r="H1551" s="99"/>
      <c r="I1551" s="100"/>
      <c r="J1551" s="101"/>
    </row>
    <row r="1552" spans="1:10" ht="15.75" customHeight="1">
      <c r="A1552" s="91"/>
      <c r="B1552" s="92"/>
      <c r="C1552" s="102"/>
      <c r="D1552" s="68"/>
      <c r="E1552" s="94"/>
      <c r="F1552" s="95"/>
      <c r="G1552" s="104"/>
      <c r="H1552" s="99"/>
      <c r="I1552" s="100"/>
      <c r="J1552" s="101"/>
    </row>
    <row r="1553" spans="1:10" ht="15.75" customHeight="1">
      <c r="A1553" s="91"/>
      <c r="B1553" s="92"/>
      <c r="C1553" s="102"/>
      <c r="D1553" s="68"/>
      <c r="E1553" s="94"/>
      <c r="F1553" s="95"/>
      <c r="G1553" s="104"/>
      <c r="H1553" s="99"/>
      <c r="I1553" s="100"/>
      <c r="J1553" s="101"/>
    </row>
    <row r="1554" spans="1:10" ht="15.75" customHeight="1">
      <c r="A1554" s="91"/>
      <c r="B1554" s="92"/>
      <c r="C1554" s="102"/>
      <c r="D1554" s="68"/>
      <c r="E1554" s="94"/>
      <c r="F1554" s="95"/>
      <c r="G1554" s="104"/>
      <c r="H1554" s="99"/>
      <c r="I1554" s="100"/>
      <c r="J1554" s="101"/>
    </row>
    <row r="1555" spans="1:10" ht="15.75" customHeight="1">
      <c r="A1555" s="91"/>
      <c r="B1555" s="92"/>
      <c r="C1555" s="102"/>
      <c r="D1555" s="68"/>
      <c r="E1555" s="94"/>
      <c r="F1555" s="95"/>
      <c r="G1555" s="104"/>
      <c r="H1555" s="99"/>
      <c r="I1555" s="100"/>
      <c r="J1555" s="101"/>
    </row>
    <row r="1556" spans="1:10" ht="15.75" customHeight="1">
      <c r="A1556" s="91"/>
      <c r="B1556" s="92"/>
      <c r="C1556" s="102"/>
      <c r="D1556" s="68"/>
      <c r="E1556" s="94"/>
      <c r="F1556" s="95"/>
      <c r="G1556" s="104"/>
      <c r="H1556" s="99"/>
      <c r="I1556" s="100"/>
      <c r="J1556" s="101"/>
    </row>
    <row r="1557" spans="1:10" ht="15.75" customHeight="1">
      <c r="A1557" s="91"/>
      <c r="B1557" s="92"/>
      <c r="C1557" s="102"/>
      <c r="D1557" s="68"/>
      <c r="E1557" s="94"/>
      <c r="F1557" s="95"/>
      <c r="G1557" s="104"/>
      <c r="H1557" s="99"/>
      <c r="I1557" s="100"/>
      <c r="J1557" s="101"/>
    </row>
    <row r="1558" spans="1:10" ht="15.75" customHeight="1">
      <c r="A1558" s="91"/>
      <c r="B1558" s="92"/>
      <c r="C1558" s="102"/>
      <c r="D1558" s="68"/>
      <c r="E1558" s="94"/>
      <c r="F1558" s="95"/>
      <c r="G1558" s="104"/>
      <c r="H1558" s="99"/>
      <c r="I1558" s="100"/>
      <c r="J1558" s="101"/>
    </row>
    <row r="1559" spans="1:10" ht="15.75" customHeight="1">
      <c r="A1559" s="91"/>
      <c r="B1559" s="92"/>
      <c r="C1559" s="102"/>
      <c r="D1559" s="68"/>
      <c r="E1559" s="94"/>
      <c r="F1559" s="95"/>
      <c r="G1559" s="104"/>
      <c r="H1559" s="99"/>
      <c r="I1559" s="100"/>
      <c r="J1559" s="101"/>
    </row>
    <row r="1560" spans="1:10" ht="15.75" customHeight="1">
      <c r="A1560" s="91"/>
      <c r="B1560" s="92"/>
      <c r="C1560" s="102"/>
      <c r="D1560" s="68"/>
      <c r="E1560" s="94"/>
      <c r="F1560" s="95"/>
      <c r="G1560" s="104"/>
      <c r="H1560" s="99"/>
      <c r="I1560" s="100"/>
      <c r="J1560" s="101"/>
    </row>
    <row r="1561" spans="1:10" ht="15.75" customHeight="1">
      <c r="A1561" s="91"/>
      <c r="B1561" s="92"/>
      <c r="C1561" s="102"/>
      <c r="D1561" s="68"/>
      <c r="E1561" s="94"/>
      <c r="F1561" s="95"/>
      <c r="G1561" s="104"/>
      <c r="H1561" s="99"/>
      <c r="I1561" s="100"/>
      <c r="J1561" s="101"/>
    </row>
    <row r="1562" spans="1:10" ht="15.75" customHeight="1">
      <c r="A1562" s="91"/>
      <c r="B1562" s="92"/>
      <c r="C1562" s="102"/>
      <c r="D1562" s="68"/>
      <c r="E1562" s="94"/>
      <c r="F1562" s="95"/>
      <c r="G1562" s="104"/>
      <c r="H1562" s="99"/>
      <c r="I1562" s="100"/>
      <c r="J1562" s="101"/>
    </row>
    <row r="1563" spans="1:10" ht="15.75" customHeight="1">
      <c r="A1563" s="91"/>
      <c r="B1563" s="92"/>
      <c r="C1563" s="102"/>
      <c r="D1563" s="68"/>
      <c r="E1563" s="94"/>
      <c r="F1563" s="95"/>
      <c r="G1563" s="104"/>
      <c r="H1563" s="99"/>
      <c r="I1563" s="100"/>
      <c r="J1563" s="101"/>
    </row>
    <row r="1564" spans="1:10" ht="15.75" customHeight="1">
      <c r="A1564" s="91"/>
      <c r="B1564" s="92"/>
      <c r="C1564" s="102"/>
      <c r="D1564" s="68"/>
      <c r="E1564" s="94"/>
      <c r="F1564" s="95"/>
      <c r="G1564" s="104"/>
      <c r="H1564" s="99"/>
      <c r="I1564" s="100"/>
      <c r="J1564" s="101"/>
    </row>
    <row r="1565" spans="1:10" ht="15.75" customHeight="1">
      <c r="A1565" s="91"/>
      <c r="B1565" s="92"/>
      <c r="C1565" s="102"/>
      <c r="D1565" s="68"/>
      <c r="E1565" s="94"/>
      <c r="F1565" s="95"/>
      <c r="G1565" s="104"/>
      <c r="H1565" s="99"/>
      <c r="I1565" s="100"/>
      <c r="J1565" s="101"/>
    </row>
    <row r="1566" spans="1:10" ht="15.75" customHeight="1">
      <c r="A1566" s="91"/>
      <c r="B1566" s="92"/>
      <c r="C1566" s="102"/>
      <c r="D1566" s="68"/>
      <c r="E1566" s="94"/>
      <c r="F1566" s="95"/>
      <c r="G1566" s="104"/>
      <c r="H1566" s="99"/>
      <c r="I1566" s="100"/>
      <c r="J1566" s="101"/>
    </row>
    <row r="1567" spans="1:10" ht="15.75" customHeight="1">
      <c r="A1567" s="91"/>
      <c r="B1567" s="92"/>
      <c r="C1567" s="102"/>
      <c r="D1567" s="68"/>
      <c r="E1567" s="94"/>
      <c r="F1567" s="95"/>
      <c r="G1567" s="104"/>
      <c r="H1567" s="99"/>
      <c r="I1567" s="100"/>
      <c r="J1567" s="101"/>
    </row>
    <row r="1568" spans="1:10" ht="15.75" customHeight="1">
      <c r="A1568" s="91"/>
      <c r="B1568" s="92"/>
      <c r="C1568" s="102"/>
      <c r="D1568" s="68"/>
      <c r="E1568" s="94"/>
      <c r="F1568" s="95"/>
      <c r="G1568" s="104"/>
      <c r="H1568" s="99"/>
      <c r="I1568" s="100"/>
      <c r="J1568" s="101"/>
    </row>
    <row r="1569" spans="1:10" ht="15.75" customHeight="1">
      <c r="A1569" s="91"/>
      <c r="B1569" s="92"/>
      <c r="C1569" s="102"/>
      <c r="D1569" s="68"/>
      <c r="E1569" s="94"/>
      <c r="F1569" s="95"/>
      <c r="G1569" s="104"/>
      <c r="H1569" s="99"/>
      <c r="I1569" s="100"/>
      <c r="J1569" s="101"/>
    </row>
    <row r="1570" spans="1:10" ht="15.75" customHeight="1">
      <c r="A1570" s="91"/>
      <c r="B1570" s="92"/>
      <c r="C1570" s="102"/>
      <c r="D1570" s="68"/>
      <c r="E1570" s="94"/>
      <c r="F1570" s="95"/>
      <c r="G1570" s="104"/>
      <c r="H1570" s="99"/>
      <c r="I1570" s="100"/>
      <c r="J1570" s="101"/>
    </row>
    <row r="1571" spans="1:10" ht="15.75" customHeight="1">
      <c r="A1571" s="91"/>
      <c r="B1571" s="92"/>
      <c r="C1571" s="102"/>
      <c r="D1571" s="68"/>
      <c r="E1571" s="94"/>
      <c r="F1571" s="95"/>
      <c r="G1571" s="104"/>
      <c r="H1571" s="99"/>
      <c r="I1571" s="100"/>
      <c r="J1571" s="101"/>
    </row>
    <row r="1572" spans="1:10" ht="15.75" customHeight="1">
      <c r="A1572" s="91"/>
      <c r="B1572" s="92"/>
      <c r="C1572" s="102"/>
      <c r="D1572" s="68"/>
      <c r="E1572" s="94"/>
      <c r="F1572" s="95"/>
      <c r="G1572" s="104"/>
      <c r="H1572" s="99"/>
      <c r="I1572" s="100"/>
      <c r="J1572" s="101"/>
    </row>
    <row r="1573" spans="1:10" ht="15.75" customHeight="1">
      <c r="A1573" s="91"/>
      <c r="B1573" s="92"/>
      <c r="C1573" s="102"/>
      <c r="D1573" s="68"/>
      <c r="E1573" s="94"/>
      <c r="F1573" s="95"/>
      <c r="G1573" s="104"/>
      <c r="H1573" s="99"/>
      <c r="I1573" s="100"/>
      <c r="J1573" s="101"/>
    </row>
    <row r="1574" spans="1:10" ht="15.75" customHeight="1">
      <c r="A1574" s="91"/>
      <c r="B1574" s="92"/>
      <c r="C1574" s="102"/>
      <c r="D1574" s="68"/>
      <c r="E1574" s="94"/>
      <c r="F1574" s="95"/>
      <c r="G1574" s="104"/>
      <c r="H1574" s="99"/>
      <c r="I1574" s="100"/>
      <c r="J1574" s="101"/>
    </row>
    <row r="1575" spans="1:10" ht="15.75" customHeight="1">
      <c r="A1575" s="91"/>
      <c r="B1575" s="92"/>
      <c r="C1575" s="102"/>
      <c r="D1575" s="68"/>
      <c r="E1575" s="94"/>
      <c r="F1575" s="95"/>
      <c r="G1575" s="104"/>
      <c r="H1575" s="99"/>
      <c r="I1575" s="100"/>
      <c r="J1575" s="101"/>
    </row>
    <row r="1576" spans="1:10" ht="15.75" customHeight="1">
      <c r="A1576" s="91"/>
      <c r="B1576" s="92"/>
      <c r="C1576" s="102"/>
      <c r="D1576" s="68"/>
      <c r="E1576" s="94"/>
      <c r="F1576" s="95"/>
      <c r="G1576" s="104"/>
      <c r="H1576" s="99"/>
      <c r="I1576" s="100"/>
      <c r="J1576" s="101"/>
    </row>
    <row r="1577" spans="1:10" ht="15.75" customHeight="1">
      <c r="A1577" s="91"/>
      <c r="B1577" s="92"/>
      <c r="C1577" s="102"/>
      <c r="D1577" s="68"/>
      <c r="E1577" s="94"/>
      <c r="F1577" s="95"/>
      <c r="G1577" s="104"/>
      <c r="H1577" s="99"/>
      <c r="I1577" s="100"/>
      <c r="J1577" s="101"/>
    </row>
    <row r="1578" spans="1:10" ht="15.75" customHeight="1">
      <c r="A1578" s="91"/>
      <c r="B1578" s="92"/>
      <c r="C1578" s="102"/>
      <c r="D1578" s="68"/>
      <c r="E1578" s="94"/>
      <c r="F1578" s="95"/>
      <c r="G1578" s="104"/>
      <c r="H1578" s="99"/>
      <c r="I1578" s="100"/>
      <c r="J1578" s="101"/>
    </row>
    <row r="1579" spans="1:10" ht="15.75" customHeight="1">
      <c r="A1579" s="91"/>
      <c r="B1579" s="92"/>
      <c r="C1579" s="102"/>
      <c r="D1579" s="68"/>
      <c r="E1579" s="94"/>
      <c r="F1579" s="95"/>
      <c r="G1579" s="104"/>
      <c r="H1579" s="99"/>
      <c r="I1579" s="100"/>
      <c r="J1579" s="101"/>
    </row>
    <row r="1580" spans="1:10" ht="15.75" customHeight="1">
      <c r="A1580" s="91"/>
      <c r="B1580" s="92"/>
      <c r="C1580" s="102"/>
      <c r="D1580" s="68"/>
      <c r="E1580" s="94"/>
      <c r="F1580" s="95"/>
      <c r="G1580" s="104"/>
      <c r="H1580" s="99"/>
      <c r="I1580" s="100"/>
      <c r="J1580" s="101"/>
    </row>
    <row r="1581" spans="1:10" ht="15.75" customHeight="1">
      <c r="A1581" s="91"/>
      <c r="B1581" s="92"/>
      <c r="C1581" s="102"/>
      <c r="D1581" s="68"/>
      <c r="E1581" s="94"/>
      <c r="F1581" s="95"/>
      <c r="G1581" s="104"/>
      <c r="H1581" s="99"/>
      <c r="I1581" s="100"/>
      <c r="J1581" s="101"/>
    </row>
    <row r="1582" spans="1:10" ht="15.75" customHeight="1">
      <c r="A1582" s="91"/>
      <c r="B1582" s="92"/>
      <c r="C1582" s="102"/>
      <c r="D1582" s="68"/>
      <c r="E1582" s="94"/>
      <c r="F1582" s="95"/>
      <c r="G1582" s="104"/>
      <c r="H1582" s="99"/>
      <c r="I1582" s="100"/>
      <c r="J1582" s="101"/>
    </row>
    <row r="1583" spans="1:10" ht="15.75" customHeight="1">
      <c r="A1583" s="91"/>
      <c r="B1583" s="92"/>
      <c r="C1583" s="102"/>
      <c r="D1583" s="68"/>
      <c r="E1583" s="94"/>
      <c r="F1583" s="95"/>
      <c r="G1583" s="104"/>
      <c r="H1583" s="99"/>
      <c r="I1583" s="100"/>
      <c r="J1583" s="101"/>
    </row>
    <row r="1584" spans="1:10" ht="15.75" customHeight="1">
      <c r="A1584" s="91"/>
      <c r="B1584" s="92"/>
      <c r="C1584" s="102"/>
      <c r="D1584" s="68"/>
      <c r="E1584" s="94"/>
      <c r="F1584" s="95"/>
      <c r="G1584" s="104"/>
      <c r="H1584" s="99"/>
      <c r="I1584" s="100"/>
      <c r="J1584" s="101"/>
    </row>
    <row r="1585" spans="1:10" ht="15.75" customHeight="1">
      <c r="A1585" s="91"/>
      <c r="B1585" s="92"/>
      <c r="C1585" s="102"/>
      <c r="D1585" s="68"/>
      <c r="E1585" s="94"/>
      <c r="F1585" s="95"/>
      <c r="G1585" s="104"/>
      <c r="H1585" s="99"/>
      <c r="I1585" s="100"/>
      <c r="J1585" s="101"/>
    </row>
    <row r="1586" spans="1:10" ht="15.75" customHeight="1">
      <c r="A1586" s="91"/>
      <c r="B1586" s="92"/>
      <c r="C1586" s="102"/>
      <c r="D1586" s="68"/>
      <c r="E1586" s="94"/>
      <c r="F1586" s="95"/>
      <c r="G1586" s="104"/>
      <c r="H1586" s="99"/>
      <c r="I1586" s="100"/>
      <c r="J1586" s="101"/>
    </row>
    <row r="1587" spans="1:10" ht="15.75" customHeight="1">
      <c r="A1587" s="91"/>
      <c r="B1587" s="92"/>
      <c r="C1587" s="102"/>
      <c r="D1587" s="68"/>
      <c r="E1587" s="94"/>
      <c r="F1587" s="95"/>
      <c r="G1587" s="104"/>
      <c r="H1587" s="99"/>
      <c r="I1587" s="100"/>
      <c r="J1587" s="101"/>
    </row>
    <row r="1588" spans="1:10" ht="15.75" customHeight="1">
      <c r="A1588" s="91"/>
      <c r="B1588" s="92"/>
      <c r="C1588" s="102"/>
      <c r="D1588" s="68"/>
      <c r="E1588" s="94"/>
      <c r="F1588" s="95"/>
      <c r="G1588" s="104"/>
      <c r="H1588" s="99"/>
      <c r="I1588" s="100"/>
      <c r="J1588" s="101"/>
    </row>
    <row r="1589" spans="1:10" ht="15.75" customHeight="1">
      <c r="A1589" s="91"/>
      <c r="B1589" s="92"/>
      <c r="C1589" s="102"/>
      <c r="D1589" s="68"/>
      <c r="E1589" s="94"/>
      <c r="F1589" s="95"/>
      <c r="G1589" s="104"/>
      <c r="H1589" s="99"/>
      <c r="I1589" s="100"/>
      <c r="J1589" s="101"/>
    </row>
    <row r="1590" spans="1:10" ht="15.75" customHeight="1">
      <c r="A1590" s="91"/>
      <c r="B1590" s="92"/>
      <c r="C1590" s="102"/>
      <c r="D1590" s="68"/>
      <c r="E1590" s="94"/>
      <c r="F1590" s="95"/>
      <c r="G1590" s="104"/>
      <c r="H1590" s="99"/>
      <c r="I1590" s="100"/>
      <c r="J1590" s="101"/>
    </row>
    <row r="1591" spans="1:10" ht="15.75" customHeight="1">
      <c r="A1591" s="91"/>
      <c r="B1591" s="92"/>
      <c r="C1591" s="102"/>
      <c r="D1591" s="68"/>
      <c r="E1591" s="94"/>
      <c r="F1591" s="95"/>
      <c r="G1591" s="104"/>
      <c r="H1591" s="99"/>
      <c r="I1591" s="100"/>
      <c r="J1591" s="101"/>
    </row>
    <row r="1592" spans="1:10" ht="15.75" customHeight="1">
      <c r="A1592" s="91"/>
      <c r="B1592" s="92"/>
      <c r="C1592" s="102"/>
      <c r="D1592" s="68"/>
      <c r="E1592" s="94"/>
      <c r="F1592" s="95"/>
      <c r="G1592" s="104"/>
      <c r="H1592" s="99"/>
      <c r="I1592" s="100"/>
      <c r="J1592" s="101"/>
    </row>
    <row r="1593" spans="1:10" ht="15.75" customHeight="1">
      <c r="A1593" s="91"/>
      <c r="B1593" s="92"/>
      <c r="C1593" s="102"/>
      <c r="D1593" s="68"/>
      <c r="E1593" s="94"/>
      <c r="F1593" s="95"/>
      <c r="G1593" s="104"/>
      <c r="H1593" s="99"/>
      <c r="I1593" s="100"/>
      <c r="J1593" s="101"/>
    </row>
    <row r="1594" spans="1:10" ht="15.75" customHeight="1">
      <c r="A1594" s="91"/>
      <c r="B1594" s="92"/>
      <c r="C1594" s="102"/>
      <c r="D1594" s="68"/>
      <c r="E1594" s="94"/>
      <c r="F1594" s="95"/>
      <c r="G1594" s="104"/>
      <c r="H1594" s="99"/>
      <c r="I1594" s="100"/>
      <c r="J1594" s="101"/>
    </row>
    <row r="1595" spans="1:10" ht="15.75" customHeight="1">
      <c r="A1595" s="91"/>
      <c r="B1595" s="92"/>
      <c r="C1595" s="102"/>
      <c r="D1595" s="68"/>
      <c r="E1595" s="94"/>
      <c r="F1595" s="95"/>
      <c r="G1595" s="104"/>
      <c r="H1595" s="99"/>
      <c r="I1595" s="100"/>
      <c r="J1595" s="101"/>
    </row>
    <row r="1596" spans="1:10" ht="15.75" customHeight="1">
      <c r="A1596" s="91"/>
      <c r="B1596" s="92"/>
      <c r="C1596" s="102"/>
      <c r="D1596" s="68"/>
      <c r="E1596" s="94"/>
      <c r="F1596" s="95"/>
      <c r="G1596" s="104"/>
      <c r="H1596" s="99"/>
      <c r="I1596" s="100"/>
      <c r="J1596" s="101"/>
    </row>
    <row r="1597" spans="1:10" ht="15.75" customHeight="1">
      <c r="A1597" s="91"/>
      <c r="B1597" s="92"/>
      <c r="C1597" s="102"/>
      <c r="D1597" s="68"/>
      <c r="E1597" s="94"/>
      <c r="F1597" s="95"/>
      <c r="G1597" s="104"/>
      <c r="H1597" s="99"/>
      <c r="I1597" s="100"/>
      <c r="J1597" s="101"/>
    </row>
    <row r="1598" spans="1:10" ht="15.75" customHeight="1">
      <c r="A1598" s="91"/>
      <c r="B1598" s="92"/>
      <c r="C1598" s="102"/>
      <c r="D1598" s="68"/>
      <c r="E1598" s="94"/>
      <c r="F1598" s="95"/>
      <c r="G1598" s="104"/>
      <c r="H1598" s="99"/>
      <c r="I1598" s="100"/>
      <c r="J1598" s="101"/>
    </row>
    <row r="1599" spans="1:10" ht="15.75" customHeight="1">
      <c r="A1599" s="91"/>
      <c r="B1599" s="92"/>
      <c r="C1599" s="102"/>
      <c r="D1599" s="68"/>
      <c r="E1599" s="94"/>
      <c r="F1599" s="95"/>
      <c r="G1599" s="104"/>
      <c r="H1599" s="99"/>
      <c r="I1599" s="100"/>
      <c r="J1599" s="101"/>
    </row>
    <row r="1600" spans="1:10" ht="15.75" customHeight="1">
      <c r="A1600" s="91"/>
      <c r="B1600" s="92"/>
      <c r="C1600" s="102"/>
      <c r="D1600" s="68"/>
      <c r="E1600" s="94"/>
      <c r="F1600" s="95"/>
      <c r="G1600" s="104"/>
      <c r="H1600" s="99"/>
      <c r="I1600" s="100"/>
      <c r="J1600" s="101"/>
    </row>
    <row r="1601" spans="1:10" ht="15.75" customHeight="1">
      <c r="A1601" s="91"/>
      <c r="B1601" s="92"/>
      <c r="C1601" s="102"/>
      <c r="D1601" s="68"/>
      <c r="E1601" s="94"/>
      <c r="F1601" s="95"/>
      <c r="G1601" s="104"/>
      <c r="H1601" s="99"/>
      <c r="I1601" s="100"/>
      <c r="J1601" s="101"/>
    </row>
    <row r="1602" spans="1:10" ht="15.75" customHeight="1">
      <c r="A1602" s="91"/>
      <c r="B1602" s="92"/>
      <c r="C1602" s="102"/>
      <c r="D1602" s="68"/>
      <c r="E1602" s="94"/>
      <c r="F1602" s="95"/>
      <c r="G1602" s="104"/>
      <c r="H1602" s="99"/>
      <c r="I1602" s="100"/>
      <c r="J1602" s="101"/>
    </row>
    <row r="1603" spans="1:10" ht="15.75" customHeight="1">
      <c r="A1603" s="91"/>
      <c r="B1603" s="92"/>
      <c r="C1603" s="102"/>
      <c r="D1603" s="68"/>
      <c r="E1603" s="94"/>
      <c r="F1603" s="95"/>
      <c r="G1603" s="104"/>
      <c r="H1603" s="99"/>
      <c r="I1603" s="100"/>
      <c r="J1603" s="101"/>
    </row>
    <row r="1604" spans="1:10" ht="15.75" customHeight="1">
      <c r="A1604" s="91"/>
      <c r="B1604" s="92"/>
      <c r="C1604" s="102"/>
      <c r="D1604" s="68"/>
      <c r="E1604" s="94"/>
      <c r="F1604" s="95"/>
      <c r="G1604" s="104"/>
      <c r="H1604" s="99"/>
      <c r="I1604" s="100"/>
      <c r="J1604" s="101"/>
    </row>
    <row r="1605" spans="1:10" ht="15.75" customHeight="1">
      <c r="A1605" s="91"/>
      <c r="B1605" s="92"/>
      <c r="C1605" s="102"/>
      <c r="D1605" s="68"/>
      <c r="E1605" s="94"/>
      <c r="F1605" s="95"/>
      <c r="G1605" s="104"/>
      <c r="H1605" s="99"/>
      <c r="I1605" s="100"/>
      <c r="J1605" s="101"/>
    </row>
    <row r="1606" spans="1:10" ht="15.75" customHeight="1">
      <c r="A1606" s="91"/>
      <c r="B1606" s="92"/>
      <c r="C1606" s="102"/>
      <c r="D1606" s="68"/>
      <c r="E1606" s="94"/>
      <c r="F1606" s="95"/>
      <c r="G1606" s="104"/>
      <c r="H1606" s="99"/>
      <c r="I1606" s="100"/>
      <c r="J1606" s="101"/>
    </row>
    <row r="1607" spans="1:10" ht="15.75" customHeight="1">
      <c r="A1607" s="91"/>
      <c r="B1607" s="92"/>
      <c r="C1607" s="102"/>
      <c r="D1607" s="68"/>
      <c r="E1607" s="94"/>
      <c r="F1607" s="95"/>
      <c r="G1607" s="104"/>
      <c r="H1607" s="99"/>
      <c r="I1607" s="100"/>
      <c r="J1607" s="101"/>
    </row>
    <row r="1608" spans="1:10" ht="15.75" customHeight="1">
      <c r="A1608" s="91"/>
      <c r="B1608" s="92"/>
      <c r="C1608" s="102"/>
      <c r="D1608" s="68"/>
      <c r="E1608" s="94"/>
      <c r="F1608" s="95"/>
      <c r="G1608" s="104"/>
      <c r="H1608" s="99"/>
      <c r="I1608" s="100"/>
      <c r="J1608" s="101"/>
    </row>
    <row r="1609" spans="1:10" ht="15.75" customHeight="1">
      <c r="A1609" s="91"/>
      <c r="B1609" s="92"/>
      <c r="C1609" s="102"/>
      <c r="D1609" s="68"/>
      <c r="E1609" s="94"/>
      <c r="F1609" s="95"/>
      <c r="G1609" s="104"/>
      <c r="H1609" s="99"/>
      <c r="I1609" s="100"/>
      <c r="J1609" s="101"/>
    </row>
    <row r="1610" spans="1:10" ht="15.75" customHeight="1">
      <c r="A1610" s="91"/>
      <c r="B1610" s="92"/>
      <c r="C1610" s="102"/>
      <c r="D1610" s="68"/>
      <c r="E1610" s="94"/>
      <c r="F1610" s="95"/>
      <c r="G1610" s="104"/>
      <c r="H1610" s="99"/>
      <c r="I1610" s="100"/>
      <c r="J1610" s="101"/>
    </row>
    <row r="1611" spans="1:10" ht="15.75" customHeight="1">
      <c r="A1611" s="91"/>
      <c r="B1611" s="92"/>
      <c r="C1611" s="102"/>
      <c r="D1611" s="68"/>
      <c r="E1611" s="94"/>
      <c r="F1611" s="95"/>
      <c r="G1611" s="104"/>
      <c r="H1611" s="99"/>
      <c r="I1611" s="100"/>
      <c r="J1611" s="101"/>
    </row>
    <row r="1612" spans="1:10" ht="15.75" customHeight="1">
      <c r="A1612" s="91"/>
      <c r="B1612" s="92"/>
      <c r="C1612" s="102"/>
      <c r="D1612" s="68"/>
      <c r="E1612" s="94"/>
      <c r="F1612" s="95"/>
      <c r="G1612" s="104"/>
      <c r="H1612" s="99"/>
      <c r="I1612" s="100"/>
      <c r="J1612" s="101"/>
    </row>
    <row r="1613" spans="1:10" ht="15.75" customHeight="1">
      <c r="A1613" s="91"/>
      <c r="B1613" s="92"/>
      <c r="C1613" s="102"/>
      <c r="D1613" s="68"/>
      <c r="E1613" s="94"/>
      <c r="F1613" s="95"/>
      <c r="G1613" s="104"/>
      <c r="H1613" s="99"/>
      <c r="I1613" s="100"/>
      <c r="J1613" s="101"/>
    </row>
    <row r="1614" spans="1:10" ht="15.75" customHeight="1">
      <c r="A1614" s="91"/>
      <c r="B1614" s="92"/>
      <c r="C1614" s="102"/>
      <c r="D1614" s="68"/>
      <c r="E1614" s="94"/>
      <c r="F1614" s="95"/>
      <c r="G1614" s="104"/>
      <c r="H1614" s="99"/>
      <c r="I1614" s="100"/>
      <c r="J1614" s="101"/>
    </row>
    <row r="1615" spans="1:10" ht="15.75" customHeight="1">
      <c r="A1615" s="91"/>
      <c r="B1615" s="92"/>
      <c r="C1615" s="102"/>
      <c r="D1615" s="68"/>
      <c r="E1615" s="94"/>
      <c r="F1615" s="95"/>
      <c r="G1615" s="104"/>
      <c r="H1615" s="99"/>
      <c r="I1615" s="100"/>
      <c r="J1615" s="101"/>
    </row>
    <row r="1616" spans="1:10" ht="15.75" customHeight="1">
      <c r="A1616" s="91"/>
      <c r="B1616" s="92"/>
      <c r="C1616" s="102"/>
      <c r="D1616" s="68"/>
      <c r="E1616" s="94"/>
      <c r="F1616" s="95"/>
      <c r="G1616" s="104"/>
      <c r="H1616" s="99"/>
      <c r="I1616" s="100"/>
      <c r="J1616" s="101"/>
    </row>
    <row r="1617" spans="1:10" ht="15.75" customHeight="1">
      <c r="A1617" s="91"/>
      <c r="B1617" s="92"/>
      <c r="C1617" s="102"/>
      <c r="D1617" s="68"/>
      <c r="E1617" s="94"/>
      <c r="F1617" s="95"/>
      <c r="G1617" s="104"/>
      <c r="H1617" s="99"/>
      <c r="I1617" s="100"/>
      <c r="J1617" s="101"/>
    </row>
    <row r="1618" spans="1:10" ht="15.75" customHeight="1">
      <c r="A1618" s="91"/>
      <c r="B1618" s="92"/>
      <c r="C1618" s="102"/>
      <c r="D1618" s="68"/>
      <c r="E1618" s="94"/>
      <c r="F1618" s="95"/>
      <c r="G1618" s="104"/>
      <c r="H1618" s="99"/>
      <c r="I1618" s="100"/>
      <c r="J1618" s="101"/>
    </row>
    <row r="1619" spans="1:10" ht="15.75" customHeight="1">
      <c r="A1619" s="91"/>
      <c r="B1619" s="92"/>
      <c r="C1619" s="102"/>
      <c r="D1619" s="68"/>
      <c r="E1619" s="94"/>
      <c r="F1619" s="95"/>
      <c r="G1619" s="104"/>
      <c r="H1619" s="99"/>
      <c r="I1619" s="100"/>
      <c r="J1619" s="101"/>
    </row>
    <row r="1620" spans="1:10" ht="15.75" customHeight="1">
      <c r="A1620" s="91"/>
      <c r="B1620" s="92"/>
      <c r="C1620" s="102"/>
      <c r="D1620" s="68"/>
      <c r="E1620" s="94"/>
      <c r="F1620" s="95"/>
      <c r="G1620" s="104"/>
      <c r="H1620" s="99"/>
      <c r="I1620" s="100"/>
      <c r="J1620" s="101"/>
    </row>
    <row r="1621" spans="1:10" ht="15.75" customHeight="1">
      <c r="A1621" s="91"/>
      <c r="B1621" s="92"/>
      <c r="C1621" s="102"/>
      <c r="D1621" s="68"/>
      <c r="E1621" s="94"/>
      <c r="F1621" s="95"/>
      <c r="G1621" s="104"/>
      <c r="H1621" s="99"/>
      <c r="I1621" s="100"/>
      <c r="J1621" s="101"/>
    </row>
    <row r="1622" spans="1:10" ht="15.75" customHeight="1">
      <c r="A1622" s="91"/>
      <c r="B1622" s="92"/>
      <c r="C1622" s="102"/>
      <c r="D1622" s="68"/>
      <c r="E1622" s="94"/>
      <c r="F1622" s="95"/>
      <c r="G1622" s="104"/>
      <c r="H1622" s="99"/>
      <c r="I1622" s="100"/>
      <c r="J1622" s="101"/>
    </row>
    <row r="1623" spans="1:10" ht="15.75" customHeight="1">
      <c r="A1623" s="91"/>
      <c r="B1623" s="92"/>
      <c r="C1623" s="102"/>
      <c r="D1623" s="68"/>
      <c r="E1623" s="94"/>
      <c r="F1623" s="95"/>
      <c r="G1623" s="104"/>
      <c r="H1623" s="99"/>
      <c r="I1623" s="100"/>
      <c r="J1623" s="101"/>
    </row>
    <row r="1624" spans="1:10" ht="15.75" customHeight="1">
      <c r="A1624" s="91"/>
      <c r="B1624" s="92"/>
      <c r="C1624" s="102"/>
      <c r="D1624" s="68"/>
      <c r="E1624" s="94"/>
      <c r="F1624" s="95"/>
      <c r="G1624" s="104"/>
      <c r="H1624" s="99"/>
      <c r="I1624" s="100"/>
      <c r="J1624" s="101"/>
    </row>
    <row r="1625" spans="1:10" ht="15.75" customHeight="1">
      <c r="A1625" s="91"/>
      <c r="B1625" s="92"/>
      <c r="C1625" s="102"/>
      <c r="D1625" s="68"/>
      <c r="E1625" s="94"/>
      <c r="F1625" s="95"/>
      <c r="G1625" s="104"/>
      <c r="H1625" s="99"/>
      <c r="I1625" s="100"/>
      <c r="J1625" s="101"/>
    </row>
    <row r="1626" spans="1:10" ht="15.75" customHeight="1">
      <c r="A1626" s="91"/>
      <c r="B1626" s="92"/>
      <c r="C1626" s="102"/>
      <c r="D1626" s="68"/>
      <c r="E1626" s="94"/>
      <c r="F1626" s="95"/>
      <c r="G1626" s="104"/>
      <c r="H1626" s="99"/>
      <c r="I1626" s="100"/>
      <c r="J1626" s="101"/>
    </row>
    <row r="1627" spans="1:10" ht="15.75" customHeight="1">
      <c r="A1627" s="91"/>
      <c r="B1627" s="92"/>
      <c r="C1627" s="102"/>
      <c r="D1627" s="68"/>
      <c r="E1627" s="94"/>
      <c r="F1627" s="95"/>
      <c r="G1627" s="104"/>
      <c r="H1627" s="99"/>
      <c r="I1627" s="100"/>
      <c r="J1627" s="101"/>
    </row>
    <row r="1628" spans="1:10" ht="15.75" customHeight="1">
      <c r="A1628" s="91"/>
      <c r="B1628" s="92"/>
      <c r="C1628" s="102"/>
      <c r="D1628" s="68"/>
      <c r="E1628" s="94"/>
      <c r="F1628" s="95"/>
      <c r="G1628" s="104"/>
      <c r="H1628" s="99"/>
      <c r="I1628" s="100"/>
      <c r="J1628" s="101"/>
    </row>
    <row r="1629" spans="1:10" ht="15.75" customHeight="1">
      <c r="A1629" s="91"/>
      <c r="B1629" s="92"/>
      <c r="C1629" s="102"/>
      <c r="D1629" s="68"/>
      <c r="E1629" s="94"/>
      <c r="F1629" s="95"/>
      <c r="G1629" s="104"/>
      <c r="H1629" s="99"/>
      <c r="I1629" s="100"/>
      <c r="J1629" s="101"/>
    </row>
    <row r="1630" spans="1:10" ht="15.75" customHeight="1">
      <c r="A1630" s="91"/>
      <c r="B1630" s="92"/>
      <c r="C1630" s="102"/>
      <c r="D1630" s="68"/>
      <c r="E1630" s="94"/>
      <c r="F1630" s="95"/>
      <c r="G1630" s="104"/>
      <c r="H1630" s="99"/>
      <c r="I1630" s="100"/>
      <c r="J1630" s="101"/>
    </row>
    <row r="1631" spans="1:10" ht="15.75" customHeight="1">
      <c r="A1631" s="91"/>
      <c r="B1631" s="92"/>
      <c r="C1631" s="102"/>
      <c r="D1631" s="68"/>
      <c r="E1631" s="94"/>
      <c r="F1631" s="95"/>
      <c r="G1631" s="104"/>
      <c r="H1631" s="99"/>
      <c r="I1631" s="100"/>
      <c r="J1631" s="101"/>
    </row>
    <row r="1632" spans="1:10" ht="15.75" customHeight="1">
      <c r="A1632" s="91"/>
      <c r="B1632" s="92"/>
      <c r="C1632" s="102"/>
      <c r="D1632" s="68"/>
      <c r="E1632" s="94"/>
      <c r="F1632" s="95"/>
      <c r="G1632" s="104"/>
      <c r="H1632" s="99"/>
      <c r="I1632" s="100"/>
      <c r="J1632" s="101"/>
    </row>
    <row r="1633" spans="1:10" ht="15.75" customHeight="1">
      <c r="A1633" s="91"/>
      <c r="B1633" s="92"/>
      <c r="C1633" s="102"/>
      <c r="D1633" s="68"/>
      <c r="E1633" s="94"/>
      <c r="F1633" s="95"/>
      <c r="G1633" s="104"/>
      <c r="H1633" s="99"/>
      <c r="I1633" s="100"/>
      <c r="J1633" s="101"/>
    </row>
    <row r="1634" spans="1:10" ht="15.75" customHeight="1">
      <c r="A1634" s="91"/>
      <c r="B1634" s="92"/>
      <c r="C1634" s="102"/>
      <c r="D1634" s="68"/>
      <c r="E1634" s="94"/>
      <c r="F1634" s="95"/>
      <c r="G1634" s="104"/>
      <c r="H1634" s="99"/>
      <c r="I1634" s="100"/>
      <c r="J1634" s="101"/>
    </row>
    <row r="1635" spans="1:10" ht="15.75" customHeight="1">
      <c r="A1635" s="91"/>
      <c r="B1635" s="92"/>
      <c r="C1635" s="102"/>
      <c r="D1635" s="68"/>
      <c r="E1635" s="94"/>
      <c r="F1635" s="95"/>
      <c r="G1635" s="104"/>
      <c r="H1635" s="99"/>
      <c r="I1635" s="100"/>
      <c r="J1635" s="101"/>
    </row>
    <row r="1636" spans="1:10" ht="15.75" customHeight="1">
      <c r="A1636" s="91"/>
      <c r="B1636" s="92"/>
      <c r="C1636" s="102"/>
      <c r="D1636" s="68"/>
      <c r="E1636" s="94"/>
      <c r="F1636" s="95"/>
      <c r="G1636" s="104"/>
      <c r="H1636" s="99"/>
      <c r="I1636" s="100"/>
      <c r="J1636" s="101"/>
    </row>
    <row r="1637" spans="1:10" ht="15.75" customHeight="1">
      <c r="A1637" s="91"/>
      <c r="B1637" s="92"/>
      <c r="C1637" s="102"/>
      <c r="D1637" s="68"/>
      <c r="E1637" s="94"/>
      <c r="F1637" s="95"/>
      <c r="G1637" s="104"/>
      <c r="H1637" s="99"/>
      <c r="I1637" s="100"/>
      <c r="J1637" s="101"/>
    </row>
    <row r="1638" spans="1:10" ht="15.75" customHeight="1">
      <c r="A1638" s="91"/>
      <c r="B1638" s="92"/>
      <c r="C1638" s="102"/>
      <c r="D1638" s="68"/>
      <c r="E1638" s="94"/>
      <c r="F1638" s="95"/>
      <c r="G1638" s="104"/>
      <c r="H1638" s="99"/>
      <c r="I1638" s="100"/>
      <c r="J1638" s="101"/>
    </row>
    <row r="1639" spans="1:10" ht="15.75" customHeight="1">
      <c r="A1639" s="91"/>
      <c r="B1639" s="92"/>
      <c r="C1639" s="102"/>
      <c r="D1639" s="68"/>
      <c r="E1639" s="94"/>
      <c r="F1639" s="95"/>
      <c r="G1639" s="104"/>
      <c r="H1639" s="99"/>
      <c r="I1639" s="100"/>
      <c r="J1639" s="101"/>
    </row>
    <row r="1640" spans="1:10" ht="15.75" customHeight="1">
      <c r="A1640" s="91"/>
      <c r="B1640" s="92"/>
      <c r="C1640" s="102"/>
      <c r="D1640" s="68"/>
      <c r="E1640" s="94"/>
      <c r="F1640" s="95"/>
      <c r="G1640" s="104"/>
      <c r="H1640" s="99"/>
      <c r="I1640" s="100"/>
      <c r="J1640" s="101"/>
    </row>
    <row r="1641" spans="1:10" ht="15.75" customHeight="1">
      <c r="A1641" s="91"/>
      <c r="B1641" s="92"/>
      <c r="C1641" s="102"/>
      <c r="D1641" s="68"/>
      <c r="E1641" s="94"/>
      <c r="F1641" s="95"/>
      <c r="G1641" s="104"/>
      <c r="H1641" s="99"/>
      <c r="I1641" s="100"/>
      <c r="J1641" s="101"/>
    </row>
    <row r="1642" spans="1:10" ht="15.75" customHeight="1">
      <c r="A1642" s="91"/>
      <c r="B1642" s="92"/>
      <c r="C1642" s="102"/>
      <c r="D1642" s="68"/>
      <c r="E1642" s="94"/>
      <c r="F1642" s="95"/>
      <c r="G1642" s="104"/>
      <c r="H1642" s="99"/>
      <c r="I1642" s="100"/>
      <c r="J1642" s="101"/>
    </row>
    <row r="1643" spans="1:10" ht="15.75" customHeight="1">
      <c r="A1643" s="91"/>
      <c r="B1643" s="92"/>
      <c r="C1643" s="102"/>
      <c r="D1643" s="68"/>
      <c r="E1643" s="94"/>
      <c r="F1643" s="95"/>
      <c r="G1643" s="104"/>
      <c r="H1643" s="99"/>
      <c r="I1643" s="100"/>
      <c r="J1643" s="101"/>
    </row>
    <row r="1644" spans="1:10" ht="15.75" customHeight="1">
      <c r="A1644" s="91"/>
      <c r="B1644" s="92"/>
      <c r="C1644" s="102"/>
      <c r="D1644" s="68"/>
      <c r="E1644" s="94"/>
      <c r="F1644" s="95"/>
      <c r="G1644" s="104"/>
      <c r="H1644" s="99"/>
      <c r="I1644" s="100"/>
      <c r="J1644" s="101"/>
    </row>
    <row r="1645" spans="1:10" ht="15.75" customHeight="1">
      <c r="A1645" s="91"/>
      <c r="B1645" s="92"/>
      <c r="C1645" s="102"/>
      <c r="D1645" s="68"/>
      <c r="E1645" s="94"/>
      <c r="F1645" s="95"/>
      <c r="G1645" s="104"/>
      <c r="H1645" s="99"/>
      <c r="I1645" s="100"/>
      <c r="J1645" s="101"/>
    </row>
    <row r="1646" spans="1:10" ht="15.75" customHeight="1">
      <c r="A1646" s="91"/>
      <c r="B1646" s="92"/>
      <c r="C1646" s="102"/>
      <c r="D1646" s="68"/>
      <c r="E1646" s="94"/>
      <c r="F1646" s="95"/>
      <c r="G1646" s="104"/>
      <c r="H1646" s="99"/>
      <c r="I1646" s="100"/>
      <c r="J1646" s="101"/>
    </row>
    <row r="1647" spans="1:10" ht="15.75" customHeight="1">
      <c r="A1647" s="91"/>
      <c r="B1647" s="92"/>
      <c r="C1647" s="102"/>
      <c r="D1647" s="68"/>
      <c r="E1647" s="94"/>
      <c r="F1647" s="95"/>
      <c r="G1647" s="104"/>
      <c r="H1647" s="99"/>
      <c r="I1647" s="100"/>
      <c r="J1647" s="101"/>
    </row>
    <row r="1648" spans="1:10" ht="15.75" customHeight="1">
      <c r="A1648" s="91"/>
      <c r="B1648" s="92"/>
      <c r="C1648" s="102"/>
      <c r="D1648" s="68"/>
      <c r="E1648" s="94"/>
      <c r="F1648" s="95"/>
      <c r="G1648" s="104"/>
      <c r="H1648" s="99"/>
      <c r="I1648" s="100"/>
      <c r="J1648" s="101"/>
    </row>
    <row r="1649" spans="1:10" ht="15.75" customHeight="1">
      <c r="A1649" s="91"/>
      <c r="B1649" s="92"/>
      <c r="C1649" s="102"/>
      <c r="D1649" s="68"/>
      <c r="E1649" s="94"/>
      <c r="F1649" s="95"/>
      <c r="G1649" s="104"/>
      <c r="H1649" s="99"/>
      <c r="I1649" s="100"/>
      <c r="J1649" s="101"/>
    </row>
    <row r="1650" spans="1:10" ht="15.75" customHeight="1">
      <c r="A1650" s="91"/>
      <c r="B1650" s="92"/>
      <c r="C1650" s="102"/>
      <c r="D1650" s="68"/>
      <c r="E1650" s="94"/>
      <c r="F1650" s="95"/>
      <c r="G1650" s="104"/>
      <c r="H1650" s="99"/>
      <c r="I1650" s="100"/>
      <c r="J1650" s="101"/>
    </row>
    <row r="1651" spans="1:10" ht="15.75" customHeight="1">
      <c r="A1651" s="91"/>
      <c r="B1651" s="92"/>
      <c r="C1651" s="102"/>
      <c r="D1651" s="68"/>
      <c r="E1651" s="94"/>
      <c r="F1651" s="95"/>
      <c r="G1651" s="104"/>
      <c r="H1651" s="99"/>
      <c r="I1651" s="100"/>
      <c r="J1651" s="101"/>
    </row>
    <row r="1652" spans="1:10" ht="15.75" customHeight="1">
      <c r="A1652" s="91"/>
      <c r="B1652" s="92"/>
      <c r="C1652" s="102"/>
      <c r="D1652" s="68"/>
      <c r="E1652" s="94"/>
      <c r="F1652" s="95"/>
      <c r="G1652" s="104"/>
      <c r="H1652" s="99"/>
      <c r="I1652" s="100"/>
      <c r="J1652" s="101"/>
    </row>
    <row r="1653" spans="1:10" ht="15.75" customHeight="1">
      <c r="A1653" s="91"/>
      <c r="B1653" s="92"/>
      <c r="C1653" s="102"/>
      <c r="D1653" s="68"/>
      <c r="E1653" s="94"/>
      <c r="F1653" s="95"/>
      <c r="G1653" s="104"/>
      <c r="H1653" s="99"/>
      <c r="I1653" s="100"/>
      <c r="J1653" s="101"/>
    </row>
    <row r="1654" spans="1:10" ht="15.75" customHeight="1">
      <c r="A1654" s="91"/>
      <c r="B1654" s="92"/>
      <c r="C1654" s="102"/>
      <c r="D1654" s="68"/>
      <c r="E1654" s="94"/>
      <c r="F1654" s="95"/>
      <c r="G1654" s="104"/>
      <c r="H1654" s="99"/>
      <c r="I1654" s="100"/>
      <c r="J1654" s="101"/>
    </row>
    <row r="1655" spans="1:10" ht="15.75" customHeight="1">
      <c r="A1655" s="91"/>
      <c r="B1655" s="92"/>
      <c r="C1655" s="102"/>
      <c r="D1655" s="68"/>
      <c r="E1655" s="94"/>
      <c r="F1655" s="95"/>
      <c r="G1655" s="104"/>
      <c r="H1655" s="99"/>
      <c r="I1655" s="100"/>
      <c r="J1655" s="101"/>
    </row>
    <row r="1656" spans="1:10" ht="15.75" customHeight="1">
      <c r="A1656" s="91"/>
      <c r="B1656" s="92"/>
      <c r="C1656" s="102"/>
      <c r="D1656" s="68"/>
      <c r="E1656" s="94"/>
      <c r="F1656" s="95"/>
      <c r="G1656" s="104"/>
      <c r="H1656" s="99"/>
      <c r="I1656" s="100"/>
      <c r="J1656" s="101"/>
    </row>
    <row r="1657" spans="1:10" ht="15.75" customHeight="1">
      <c r="A1657" s="91"/>
      <c r="B1657" s="92"/>
      <c r="C1657" s="102"/>
      <c r="D1657" s="68"/>
      <c r="E1657" s="94"/>
      <c r="F1657" s="95"/>
      <c r="G1657" s="104"/>
      <c r="H1657" s="99"/>
      <c r="I1657" s="100"/>
      <c r="J1657" s="101"/>
    </row>
    <row r="1658" spans="1:10" ht="15.75" customHeight="1">
      <c r="A1658" s="91"/>
      <c r="B1658" s="92"/>
      <c r="C1658" s="102"/>
      <c r="D1658" s="68"/>
      <c r="E1658" s="94"/>
      <c r="F1658" s="95"/>
      <c r="G1658" s="104"/>
      <c r="H1658" s="99"/>
      <c r="I1658" s="100"/>
      <c r="J1658" s="101"/>
    </row>
    <row r="1659" spans="1:10" ht="15.75" customHeight="1">
      <c r="A1659" s="91"/>
      <c r="B1659" s="92"/>
      <c r="C1659" s="102"/>
      <c r="D1659" s="68"/>
      <c r="E1659" s="94"/>
      <c r="F1659" s="95"/>
      <c r="G1659" s="104"/>
      <c r="H1659" s="99"/>
      <c r="I1659" s="100"/>
      <c r="J1659" s="101"/>
    </row>
    <row r="1660" spans="1:10" ht="15.75" customHeight="1">
      <c r="A1660" s="91"/>
      <c r="B1660" s="92"/>
      <c r="C1660" s="102"/>
      <c r="D1660" s="68"/>
      <c r="E1660" s="94"/>
      <c r="F1660" s="95"/>
      <c r="G1660" s="104"/>
      <c r="H1660" s="99"/>
      <c r="I1660" s="100"/>
      <c r="J1660" s="101"/>
    </row>
    <row r="1661" spans="1:10" ht="15.75" customHeight="1">
      <c r="A1661" s="91"/>
      <c r="B1661" s="92"/>
      <c r="C1661" s="102"/>
      <c r="D1661" s="68"/>
      <c r="E1661" s="94"/>
      <c r="F1661" s="95"/>
      <c r="G1661" s="104"/>
      <c r="H1661" s="99"/>
      <c r="I1661" s="100"/>
      <c r="J1661" s="101"/>
    </row>
    <row r="1662" spans="1:10" ht="15.75" customHeight="1">
      <c r="A1662" s="91"/>
      <c r="B1662" s="92"/>
      <c r="C1662" s="102"/>
      <c r="D1662" s="68"/>
      <c r="E1662" s="94"/>
      <c r="F1662" s="95"/>
      <c r="G1662" s="104"/>
      <c r="H1662" s="99"/>
      <c r="I1662" s="100"/>
      <c r="J1662" s="101"/>
    </row>
    <row r="1663" spans="1:10" ht="15.75" customHeight="1">
      <c r="A1663" s="91"/>
      <c r="B1663" s="92"/>
      <c r="C1663" s="102"/>
      <c r="D1663" s="68"/>
      <c r="E1663" s="94"/>
      <c r="F1663" s="95"/>
      <c r="G1663" s="104"/>
      <c r="H1663" s="99"/>
      <c r="I1663" s="100"/>
      <c r="J1663" s="101"/>
    </row>
    <row r="1664" spans="1:10" ht="15.75" customHeight="1">
      <c r="A1664" s="91"/>
      <c r="B1664" s="92"/>
      <c r="C1664" s="102"/>
      <c r="D1664" s="68"/>
      <c r="E1664" s="94"/>
      <c r="F1664" s="95"/>
      <c r="G1664" s="104"/>
      <c r="H1664" s="99"/>
      <c r="I1664" s="100"/>
      <c r="J1664" s="101"/>
    </row>
    <row r="1665" spans="1:10" ht="15.75" customHeight="1">
      <c r="A1665" s="91"/>
      <c r="B1665" s="92"/>
      <c r="C1665" s="102"/>
      <c r="D1665" s="68"/>
      <c r="E1665" s="94"/>
      <c r="F1665" s="95"/>
      <c r="G1665" s="104"/>
      <c r="H1665" s="99"/>
      <c r="I1665" s="100"/>
      <c r="J1665" s="101"/>
    </row>
    <row r="1666" spans="1:10" ht="15.75" customHeight="1">
      <c r="A1666" s="91"/>
      <c r="B1666" s="92"/>
      <c r="C1666" s="102"/>
      <c r="D1666" s="68"/>
      <c r="E1666" s="94"/>
      <c r="F1666" s="95"/>
      <c r="G1666" s="104"/>
      <c r="H1666" s="99"/>
      <c r="I1666" s="100"/>
      <c r="J1666" s="101"/>
    </row>
    <row r="1667" spans="1:10" ht="15.75" customHeight="1">
      <c r="A1667" s="91"/>
      <c r="B1667" s="92"/>
      <c r="C1667" s="102"/>
      <c r="D1667" s="68"/>
      <c r="E1667" s="94"/>
      <c r="F1667" s="95"/>
      <c r="G1667" s="104"/>
      <c r="H1667" s="99"/>
      <c r="I1667" s="100"/>
      <c r="J1667" s="101"/>
    </row>
    <row r="1668" spans="1:10" ht="15.75" customHeight="1">
      <c r="A1668" s="91"/>
      <c r="B1668" s="92"/>
      <c r="C1668" s="102"/>
      <c r="D1668" s="68"/>
      <c r="E1668" s="94"/>
      <c r="F1668" s="95"/>
      <c r="G1668" s="104"/>
      <c r="H1668" s="99"/>
      <c r="I1668" s="100"/>
      <c r="J1668" s="101"/>
    </row>
    <row r="1669" spans="1:10" ht="15.75" customHeight="1">
      <c r="A1669" s="91"/>
      <c r="B1669" s="92"/>
      <c r="C1669" s="102"/>
      <c r="D1669" s="68"/>
      <c r="E1669" s="94"/>
      <c r="F1669" s="95"/>
      <c r="G1669" s="104"/>
      <c r="H1669" s="99"/>
      <c r="I1669" s="100"/>
      <c r="J1669" s="101"/>
    </row>
    <row r="1670" spans="1:10" ht="15.75" customHeight="1">
      <c r="A1670" s="91"/>
      <c r="B1670" s="92"/>
      <c r="C1670" s="102"/>
      <c r="D1670" s="68"/>
      <c r="E1670" s="94"/>
      <c r="F1670" s="95"/>
      <c r="G1670" s="104"/>
      <c r="H1670" s="99"/>
      <c r="I1670" s="100"/>
      <c r="J1670" s="101"/>
    </row>
    <row r="1671" spans="1:10" ht="15.75" customHeight="1">
      <c r="A1671" s="91"/>
      <c r="B1671" s="92"/>
      <c r="C1671" s="102"/>
      <c r="D1671" s="68"/>
      <c r="E1671" s="94"/>
      <c r="F1671" s="95"/>
      <c r="G1671" s="104"/>
      <c r="H1671" s="99"/>
      <c r="I1671" s="100"/>
      <c r="J1671" s="101"/>
    </row>
    <row r="1672" spans="1:10" ht="15.75" customHeight="1">
      <c r="A1672" s="91"/>
      <c r="B1672" s="92"/>
      <c r="C1672" s="102"/>
      <c r="D1672" s="68"/>
      <c r="E1672" s="94"/>
      <c r="F1672" s="95"/>
      <c r="G1672" s="104"/>
      <c r="H1672" s="99"/>
      <c r="I1672" s="100"/>
      <c r="J1672" s="101"/>
    </row>
    <row r="1673" spans="1:10" ht="15.75" customHeight="1">
      <c r="A1673" s="91"/>
      <c r="B1673" s="92"/>
      <c r="C1673" s="102"/>
      <c r="D1673" s="68"/>
      <c r="E1673" s="94"/>
      <c r="F1673" s="95"/>
      <c r="G1673" s="104"/>
      <c r="H1673" s="99"/>
      <c r="I1673" s="100"/>
      <c r="J1673" s="101"/>
    </row>
    <row r="1674" spans="1:10" ht="15.75" customHeight="1">
      <c r="A1674" s="91"/>
      <c r="B1674" s="92"/>
      <c r="C1674" s="102"/>
      <c r="D1674" s="68"/>
      <c r="E1674" s="94"/>
      <c r="F1674" s="95"/>
      <c r="G1674" s="104"/>
      <c r="H1674" s="99"/>
      <c r="I1674" s="100"/>
      <c r="J1674" s="101"/>
    </row>
    <row r="1675" spans="1:10" ht="15.75" customHeight="1">
      <c r="A1675" s="91"/>
      <c r="B1675" s="92"/>
      <c r="C1675" s="102"/>
      <c r="D1675" s="68"/>
      <c r="E1675" s="94"/>
      <c r="F1675" s="95"/>
      <c r="G1675" s="104"/>
      <c r="H1675" s="99"/>
      <c r="I1675" s="100"/>
      <c r="J1675" s="101"/>
    </row>
    <row r="1676" spans="1:10" ht="15.75" customHeight="1">
      <c r="A1676" s="91"/>
      <c r="B1676" s="92"/>
      <c r="C1676" s="102"/>
      <c r="D1676" s="68"/>
      <c r="E1676" s="94"/>
      <c r="F1676" s="95"/>
      <c r="G1676" s="104"/>
      <c r="H1676" s="99"/>
      <c r="I1676" s="100"/>
      <c r="J1676" s="101"/>
    </row>
    <row r="1677" spans="1:10" ht="15.75" customHeight="1">
      <c r="A1677" s="91"/>
      <c r="B1677" s="92"/>
      <c r="C1677" s="102"/>
      <c r="D1677" s="68"/>
      <c r="E1677" s="94"/>
      <c r="F1677" s="95"/>
      <c r="G1677" s="104"/>
      <c r="H1677" s="99"/>
      <c r="I1677" s="100"/>
      <c r="J1677" s="101"/>
    </row>
    <row r="1678" spans="1:10" ht="15.75" customHeight="1">
      <c r="A1678" s="91"/>
      <c r="B1678" s="92"/>
      <c r="C1678" s="102"/>
      <c r="D1678" s="68"/>
      <c r="E1678" s="94"/>
      <c r="F1678" s="95"/>
      <c r="G1678" s="104"/>
      <c r="H1678" s="99"/>
      <c r="I1678" s="100"/>
      <c r="J1678" s="101"/>
    </row>
    <row r="1679" spans="1:10" ht="15.75" customHeight="1">
      <c r="A1679" s="91"/>
      <c r="B1679" s="92"/>
      <c r="C1679" s="102"/>
      <c r="D1679" s="68"/>
      <c r="E1679" s="94"/>
      <c r="F1679" s="95"/>
      <c r="G1679" s="104"/>
      <c r="H1679" s="99"/>
      <c r="I1679" s="100"/>
      <c r="J1679" s="101"/>
    </row>
    <row r="1680" spans="1:10" ht="15.75" customHeight="1">
      <c r="A1680" s="91"/>
      <c r="B1680" s="92"/>
      <c r="C1680" s="102"/>
      <c r="D1680" s="68"/>
      <c r="E1680" s="94"/>
      <c r="F1680" s="95"/>
      <c r="G1680" s="104"/>
      <c r="H1680" s="99"/>
      <c r="I1680" s="100"/>
      <c r="J1680" s="101"/>
    </row>
    <row r="1681" spans="1:10" ht="15.75" customHeight="1">
      <c r="A1681" s="91"/>
      <c r="B1681" s="92"/>
      <c r="C1681" s="102"/>
      <c r="D1681" s="68"/>
      <c r="E1681" s="94"/>
      <c r="F1681" s="95"/>
      <c r="G1681" s="104"/>
      <c r="H1681" s="99"/>
      <c r="I1681" s="100"/>
      <c r="J1681" s="101"/>
    </row>
    <row r="1682" spans="1:10" ht="15.75" customHeight="1">
      <c r="A1682" s="91"/>
      <c r="B1682" s="92"/>
      <c r="C1682" s="102"/>
      <c r="D1682" s="68"/>
      <c r="E1682" s="94"/>
      <c r="F1682" s="95"/>
      <c r="G1682" s="104"/>
      <c r="H1682" s="99"/>
      <c r="I1682" s="100"/>
      <c r="J1682" s="101"/>
    </row>
    <row r="1683" spans="1:10" ht="15.75" customHeight="1">
      <c r="A1683" s="91"/>
      <c r="B1683" s="92"/>
      <c r="C1683" s="102"/>
      <c r="D1683" s="68"/>
      <c r="E1683" s="94"/>
      <c r="F1683" s="95"/>
      <c r="G1683" s="104"/>
      <c r="H1683" s="99"/>
      <c r="I1683" s="100"/>
      <c r="J1683" s="101"/>
    </row>
    <row r="1684" spans="1:10" ht="15.75" customHeight="1">
      <c r="A1684" s="91"/>
      <c r="B1684" s="92"/>
      <c r="C1684" s="102"/>
      <c r="D1684" s="68"/>
      <c r="E1684" s="94"/>
      <c r="F1684" s="95"/>
      <c r="G1684" s="104"/>
      <c r="H1684" s="99"/>
      <c r="I1684" s="100"/>
      <c r="J1684" s="101"/>
    </row>
    <row r="1685" spans="1:10" ht="15.75" customHeight="1">
      <c r="A1685" s="91"/>
      <c r="B1685" s="92"/>
      <c r="C1685" s="102"/>
      <c r="D1685" s="68"/>
      <c r="E1685" s="94"/>
      <c r="F1685" s="95"/>
      <c r="G1685" s="104"/>
      <c r="H1685" s="99"/>
      <c r="I1685" s="100"/>
      <c r="J1685" s="101"/>
    </row>
    <row r="1686" spans="1:10" ht="15.75" customHeight="1">
      <c r="A1686" s="91"/>
      <c r="B1686" s="92"/>
      <c r="C1686" s="102"/>
      <c r="D1686" s="68"/>
      <c r="E1686" s="94"/>
      <c r="F1686" s="95"/>
      <c r="G1686" s="104"/>
      <c r="H1686" s="99"/>
      <c r="I1686" s="100"/>
      <c r="J1686" s="101"/>
    </row>
    <row r="1687" spans="1:10" ht="15.75" customHeight="1">
      <c r="A1687" s="91"/>
      <c r="B1687" s="92"/>
      <c r="C1687" s="102"/>
      <c r="D1687" s="68"/>
      <c r="E1687" s="94"/>
      <c r="F1687" s="95"/>
      <c r="G1687" s="104"/>
      <c r="H1687" s="99"/>
      <c r="I1687" s="100"/>
      <c r="J1687" s="101"/>
    </row>
    <row r="1688" spans="1:10" ht="15.75" customHeight="1">
      <c r="A1688" s="91"/>
      <c r="B1688" s="92"/>
      <c r="C1688" s="102"/>
      <c r="D1688" s="68"/>
      <c r="E1688" s="94"/>
      <c r="F1688" s="95"/>
      <c r="G1688" s="104"/>
      <c r="H1688" s="99"/>
      <c r="I1688" s="100"/>
      <c r="J1688" s="101"/>
    </row>
    <row r="1689" spans="1:10" ht="15.75" customHeight="1">
      <c r="A1689" s="91"/>
      <c r="B1689" s="92"/>
      <c r="C1689" s="102"/>
      <c r="D1689" s="68"/>
      <c r="E1689" s="94"/>
      <c r="F1689" s="95"/>
      <c r="G1689" s="104"/>
      <c r="H1689" s="99"/>
      <c r="I1689" s="100"/>
      <c r="J1689" s="101"/>
    </row>
    <row r="1690" spans="1:10" ht="15.75" customHeight="1">
      <c r="A1690" s="91"/>
      <c r="B1690" s="92"/>
      <c r="C1690" s="102"/>
      <c r="D1690" s="68"/>
      <c r="E1690" s="94"/>
      <c r="F1690" s="95"/>
      <c r="G1690" s="104"/>
      <c r="H1690" s="99"/>
      <c r="I1690" s="100"/>
      <c r="J1690" s="101"/>
    </row>
    <row r="1691" spans="1:10" ht="15.75" customHeight="1">
      <c r="A1691" s="91"/>
      <c r="B1691" s="92"/>
      <c r="C1691" s="102"/>
      <c r="D1691" s="68"/>
      <c r="E1691" s="94"/>
      <c r="F1691" s="95"/>
      <c r="G1691" s="104"/>
      <c r="H1691" s="99"/>
      <c r="I1691" s="100"/>
      <c r="J1691" s="101"/>
    </row>
    <row r="1692" spans="1:10" ht="15.75" customHeight="1">
      <c r="A1692" s="91"/>
      <c r="B1692" s="92"/>
      <c r="C1692" s="102"/>
      <c r="D1692" s="68"/>
      <c r="E1692" s="94"/>
      <c r="F1692" s="95"/>
      <c r="G1692" s="104"/>
      <c r="H1692" s="99"/>
      <c r="I1692" s="100"/>
      <c r="J1692" s="101"/>
    </row>
    <row r="1693" spans="1:10" ht="15.75" customHeight="1">
      <c r="A1693" s="91"/>
      <c r="B1693" s="92"/>
      <c r="C1693" s="102"/>
      <c r="D1693" s="68"/>
      <c r="E1693" s="94"/>
      <c r="F1693" s="95"/>
      <c r="G1693" s="104"/>
      <c r="H1693" s="99"/>
      <c r="I1693" s="100"/>
      <c r="J1693" s="101"/>
    </row>
    <row r="1694" spans="1:10" ht="15.75" customHeight="1">
      <c r="A1694" s="91"/>
      <c r="B1694" s="92"/>
      <c r="C1694" s="102"/>
      <c r="D1694" s="68"/>
      <c r="E1694" s="94"/>
      <c r="F1694" s="95"/>
      <c r="G1694" s="104"/>
      <c r="H1694" s="99"/>
      <c r="I1694" s="100"/>
      <c r="J1694" s="101"/>
    </row>
    <row r="1695" spans="1:10" ht="15.75" customHeight="1">
      <c r="A1695" s="91"/>
      <c r="B1695" s="92"/>
      <c r="C1695" s="102"/>
      <c r="D1695" s="68"/>
      <c r="E1695" s="94"/>
      <c r="F1695" s="95"/>
      <c r="G1695" s="104"/>
      <c r="H1695" s="99"/>
      <c r="I1695" s="100"/>
      <c r="J1695" s="101"/>
    </row>
    <row r="1696" spans="1:10" ht="15.75" customHeight="1">
      <c r="A1696" s="91"/>
      <c r="B1696" s="92"/>
      <c r="C1696" s="102"/>
      <c r="D1696" s="68"/>
      <c r="E1696" s="94"/>
      <c r="F1696" s="95"/>
      <c r="G1696" s="104"/>
      <c r="H1696" s="99"/>
      <c r="I1696" s="100"/>
      <c r="J1696" s="101"/>
    </row>
    <row r="1697" spans="1:10" ht="15.75" customHeight="1">
      <c r="A1697" s="91"/>
      <c r="B1697" s="92"/>
      <c r="C1697" s="102"/>
      <c r="D1697" s="68"/>
      <c r="E1697" s="94"/>
      <c r="F1697" s="95"/>
      <c r="G1697" s="104"/>
      <c r="H1697" s="99"/>
      <c r="I1697" s="100"/>
      <c r="J1697" s="101"/>
    </row>
    <row r="1698" spans="1:10" ht="15.75" customHeight="1">
      <c r="A1698" s="91"/>
      <c r="B1698" s="92"/>
      <c r="C1698" s="102"/>
      <c r="D1698" s="68"/>
      <c r="E1698" s="94"/>
      <c r="F1698" s="95"/>
      <c r="G1698" s="104"/>
      <c r="H1698" s="99"/>
      <c r="I1698" s="100"/>
      <c r="J1698" s="101"/>
    </row>
    <row r="1699" spans="1:10" ht="15.75" customHeight="1">
      <c r="A1699" s="91"/>
      <c r="B1699" s="92"/>
      <c r="C1699" s="102"/>
      <c r="D1699" s="68"/>
      <c r="E1699" s="94"/>
      <c r="F1699" s="95"/>
      <c r="G1699" s="104"/>
      <c r="H1699" s="99"/>
      <c r="I1699" s="100"/>
      <c r="J1699" s="101"/>
    </row>
    <row r="1700" spans="1:10" ht="15.75" customHeight="1">
      <c r="A1700" s="91"/>
      <c r="B1700" s="92"/>
      <c r="C1700" s="102"/>
      <c r="D1700" s="68"/>
      <c r="E1700" s="94"/>
      <c r="F1700" s="95"/>
      <c r="G1700" s="104"/>
      <c r="H1700" s="99"/>
      <c r="I1700" s="100"/>
      <c r="J1700" s="101"/>
    </row>
    <row r="1701" spans="1:10" ht="15.75" customHeight="1">
      <c r="A1701" s="91"/>
      <c r="B1701" s="92"/>
      <c r="C1701" s="102"/>
      <c r="D1701" s="68"/>
      <c r="E1701" s="94"/>
      <c r="F1701" s="95"/>
      <c r="G1701" s="104"/>
      <c r="H1701" s="99"/>
      <c r="I1701" s="100"/>
      <c r="J1701" s="101"/>
    </row>
    <row r="1702" spans="1:10" ht="15.75" customHeight="1">
      <c r="A1702" s="91"/>
      <c r="B1702" s="92"/>
      <c r="C1702" s="102"/>
      <c r="D1702" s="68"/>
      <c r="E1702" s="94"/>
      <c r="F1702" s="95"/>
      <c r="G1702" s="104"/>
      <c r="H1702" s="99"/>
      <c r="I1702" s="100"/>
      <c r="J1702" s="101"/>
    </row>
    <row r="1703" spans="1:10" ht="15.75" customHeight="1">
      <c r="A1703" s="91"/>
      <c r="B1703" s="92"/>
      <c r="C1703" s="102"/>
      <c r="D1703" s="68"/>
      <c r="E1703" s="94"/>
      <c r="F1703" s="95"/>
      <c r="G1703" s="104"/>
      <c r="H1703" s="99"/>
      <c r="I1703" s="100"/>
      <c r="J1703" s="101"/>
    </row>
    <row r="1704" spans="1:10" ht="15.75" customHeight="1">
      <c r="A1704" s="91"/>
      <c r="B1704" s="92"/>
      <c r="C1704" s="102"/>
      <c r="D1704" s="68"/>
      <c r="E1704" s="94"/>
      <c r="F1704" s="95"/>
      <c r="G1704" s="104"/>
      <c r="H1704" s="99"/>
      <c r="I1704" s="100"/>
      <c r="J1704" s="101"/>
    </row>
    <row r="1705" spans="1:10" ht="15.75" customHeight="1">
      <c r="A1705" s="91"/>
      <c r="B1705" s="92"/>
      <c r="C1705" s="102"/>
      <c r="D1705" s="68"/>
      <c r="E1705" s="94"/>
      <c r="F1705" s="95"/>
      <c r="G1705" s="104"/>
      <c r="H1705" s="99"/>
      <c r="I1705" s="100"/>
      <c r="J1705" s="101"/>
    </row>
    <row r="1706" spans="1:10" ht="15.75" customHeight="1">
      <c r="A1706" s="91"/>
      <c r="B1706" s="92"/>
      <c r="C1706" s="102"/>
      <c r="D1706" s="68"/>
      <c r="E1706" s="94"/>
      <c r="F1706" s="95"/>
      <c r="G1706" s="104"/>
      <c r="H1706" s="99"/>
      <c r="I1706" s="100"/>
      <c r="J1706" s="101"/>
    </row>
    <row r="1707" spans="1:10" ht="15.75" customHeight="1">
      <c r="A1707" s="91"/>
      <c r="B1707" s="92"/>
      <c r="C1707" s="102"/>
      <c r="D1707" s="68"/>
      <c r="E1707" s="94"/>
      <c r="F1707" s="95"/>
      <c r="G1707" s="104"/>
      <c r="H1707" s="99"/>
      <c r="I1707" s="100"/>
      <c r="J1707" s="101"/>
    </row>
    <row r="1708" spans="1:10" ht="15.75" customHeight="1">
      <c r="A1708" s="91"/>
      <c r="B1708" s="92"/>
      <c r="C1708" s="102"/>
      <c r="D1708" s="68"/>
      <c r="E1708" s="94"/>
      <c r="F1708" s="95"/>
      <c r="G1708" s="104"/>
      <c r="H1708" s="99"/>
      <c r="I1708" s="100"/>
      <c r="J1708" s="101"/>
    </row>
    <row r="1709" spans="1:10" ht="15.75" customHeight="1">
      <c r="A1709" s="91"/>
      <c r="B1709" s="92"/>
      <c r="C1709" s="102"/>
      <c r="D1709" s="68"/>
      <c r="E1709" s="94"/>
      <c r="F1709" s="95"/>
      <c r="G1709" s="104"/>
      <c r="H1709" s="99"/>
      <c r="I1709" s="100"/>
      <c r="J1709" s="101"/>
    </row>
    <row r="1710" spans="1:10" ht="15.75" customHeight="1">
      <c r="A1710" s="91"/>
      <c r="B1710" s="92"/>
      <c r="C1710" s="102"/>
      <c r="D1710" s="68"/>
      <c r="E1710" s="94"/>
      <c r="F1710" s="95"/>
      <c r="G1710" s="104"/>
      <c r="H1710" s="99"/>
      <c r="I1710" s="100"/>
      <c r="J1710" s="101"/>
    </row>
    <row r="1711" spans="1:10" ht="15.75" customHeight="1">
      <c r="A1711" s="91"/>
      <c r="B1711" s="92"/>
      <c r="C1711" s="102"/>
      <c r="D1711" s="68"/>
      <c r="E1711" s="94"/>
      <c r="F1711" s="95"/>
      <c r="G1711" s="104"/>
      <c r="H1711" s="99"/>
      <c r="I1711" s="100"/>
      <c r="J1711" s="101"/>
    </row>
    <row r="1712" spans="1:10" ht="15.75" customHeight="1">
      <c r="A1712" s="91"/>
      <c r="B1712" s="92"/>
      <c r="C1712" s="102"/>
      <c r="D1712" s="68"/>
      <c r="E1712" s="94"/>
      <c r="F1712" s="95"/>
      <c r="G1712" s="104"/>
      <c r="H1712" s="99"/>
      <c r="I1712" s="100"/>
      <c r="J1712" s="101"/>
    </row>
    <row r="1713" spans="1:10" ht="15.75" customHeight="1">
      <c r="A1713" s="91"/>
      <c r="B1713" s="92"/>
      <c r="C1713" s="102"/>
      <c r="D1713" s="68"/>
      <c r="E1713" s="94"/>
      <c r="F1713" s="95"/>
      <c r="G1713" s="104"/>
      <c r="H1713" s="99"/>
      <c r="I1713" s="100"/>
      <c r="J1713" s="101"/>
    </row>
    <row r="1714" spans="1:10" ht="15.75" customHeight="1">
      <c r="A1714" s="91"/>
      <c r="B1714" s="92"/>
      <c r="C1714" s="102"/>
      <c r="D1714" s="68"/>
      <c r="E1714" s="94"/>
      <c r="F1714" s="95"/>
      <c r="G1714" s="104"/>
      <c r="H1714" s="99"/>
      <c r="I1714" s="100"/>
      <c r="J1714" s="101"/>
    </row>
    <row r="1715" spans="1:10" ht="15.75" customHeight="1">
      <c r="A1715" s="91"/>
      <c r="B1715" s="92"/>
      <c r="C1715" s="102"/>
      <c r="D1715" s="68"/>
      <c r="E1715" s="94"/>
      <c r="F1715" s="95"/>
      <c r="G1715" s="104"/>
      <c r="H1715" s="99"/>
      <c r="I1715" s="100"/>
      <c r="J1715" s="101"/>
    </row>
    <row r="1716" spans="1:10" ht="15.75" customHeight="1">
      <c r="A1716" s="91"/>
      <c r="B1716" s="92"/>
      <c r="C1716" s="102"/>
      <c r="D1716" s="68"/>
      <c r="E1716" s="94"/>
      <c r="F1716" s="95"/>
      <c r="G1716" s="104"/>
      <c r="H1716" s="99"/>
      <c r="I1716" s="100"/>
      <c r="J1716" s="101"/>
    </row>
    <row r="1717" spans="1:10" ht="15.75" customHeight="1">
      <c r="A1717" s="91"/>
      <c r="B1717" s="92"/>
      <c r="C1717" s="102"/>
      <c r="D1717" s="68"/>
      <c r="E1717" s="94"/>
      <c r="F1717" s="95"/>
      <c r="G1717" s="104"/>
      <c r="H1717" s="99"/>
      <c r="I1717" s="100"/>
      <c r="J1717" s="101"/>
    </row>
    <row r="1718" spans="1:10" ht="15.75" customHeight="1">
      <c r="A1718" s="91"/>
      <c r="B1718" s="92"/>
      <c r="C1718" s="102"/>
      <c r="D1718" s="68"/>
      <c r="E1718" s="94"/>
      <c r="F1718" s="95"/>
      <c r="G1718" s="104"/>
      <c r="H1718" s="99"/>
      <c r="I1718" s="100"/>
      <c r="J1718" s="101"/>
    </row>
    <row r="1719" spans="1:10" ht="15.75" customHeight="1">
      <c r="A1719" s="91"/>
      <c r="B1719" s="92"/>
      <c r="C1719" s="102"/>
      <c r="D1719" s="68"/>
      <c r="E1719" s="94"/>
      <c r="F1719" s="95"/>
      <c r="G1719" s="104"/>
      <c r="H1719" s="99"/>
      <c r="I1719" s="100"/>
      <c r="J1719" s="101"/>
    </row>
    <row r="1720" spans="1:10" ht="15.75" customHeight="1">
      <c r="A1720" s="91"/>
      <c r="B1720" s="92"/>
      <c r="C1720" s="102"/>
      <c r="D1720" s="68"/>
      <c r="E1720" s="94"/>
      <c r="F1720" s="95"/>
      <c r="G1720" s="104"/>
      <c r="H1720" s="99"/>
      <c r="I1720" s="100"/>
      <c r="J1720" s="101"/>
    </row>
    <row r="1721" spans="1:10" ht="15.75" customHeight="1">
      <c r="A1721" s="91"/>
      <c r="B1721" s="92"/>
      <c r="C1721" s="102"/>
      <c r="D1721" s="68"/>
      <c r="E1721" s="94"/>
      <c r="F1721" s="95"/>
      <c r="G1721" s="104"/>
      <c r="H1721" s="99"/>
      <c r="I1721" s="100"/>
      <c r="J1721" s="101"/>
    </row>
    <row r="1722" spans="1:10" ht="15.75" customHeight="1">
      <c r="A1722" s="91"/>
      <c r="B1722" s="92"/>
      <c r="C1722" s="102"/>
      <c r="D1722" s="68"/>
      <c r="E1722" s="94"/>
      <c r="F1722" s="95"/>
      <c r="G1722" s="104"/>
      <c r="H1722" s="99"/>
      <c r="I1722" s="100"/>
      <c r="J1722" s="101"/>
    </row>
    <row r="1723" spans="1:10" ht="15.75" customHeight="1">
      <c r="A1723" s="91"/>
      <c r="B1723" s="92"/>
      <c r="C1723" s="102"/>
      <c r="D1723" s="68"/>
      <c r="E1723" s="94"/>
      <c r="F1723" s="95"/>
      <c r="G1723" s="104"/>
      <c r="H1723" s="99"/>
      <c r="I1723" s="100"/>
      <c r="J1723" s="101"/>
    </row>
    <row r="1724" spans="1:10" ht="15.75" customHeight="1">
      <c r="A1724" s="91"/>
      <c r="B1724" s="92"/>
      <c r="C1724" s="102"/>
      <c r="D1724" s="68"/>
      <c r="E1724" s="94"/>
      <c r="F1724" s="95"/>
      <c r="G1724" s="104"/>
      <c r="H1724" s="99"/>
      <c r="I1724" s="100"/>
      <c r="J1724" s="101"/>
    </row>
    <row r="1725" spans="1:10" ht="15.75" customHeight="1">
      <c r="A1725" s="91"/>
      <c r="B1725" s="92"/>
      <c r="C1725" s="102"/>
      <c r="D1725" s="68"/>
      <c r="E1725" s="94"/>
      <c r="F1725" s="95"/>
      <c r="G1725" s="104"/>
      <c r="H1725" s="99"/>
      <c r="I1725" s="100"/>
      <c r="J1725" s="101"/>
    </row>
    <row r="1726" spans="1:10" ht="15.75" customHeight="1">
      <c r="A1726" s="91"/>
      <c r="B1726" s="92"/>
      <c r="C1726" s="102"/>
      <c r="D1726" s="68"/>
      <c r="E1726" s="94"/>
      <c r="F1726" s="95"/>
      <c r="G1726" s="104"/>
      <c r="H1726" s="99"/>
      <c r="I1726" s="100"/>
      <c r="J1726" s="101"/>
    </row>
    <row r="1727" spans="1:10" ht="15.75" customHeight="1">
      <c r="A1727" s="91"/>
      <c r="B1727" s="92"/>
      <c r="C1727" s="102"/>
      <c r="D1727" s="68"/>
      <c r="E1727" s="94"/>
      <c r="F1727" s="95"/>
      <c r="G1727" s="104"/>
      <c r="H1727" s="99"/>
      <c r="I1727" s="100"/>
      <c r="J1727" s="101"/>
    </row>
    <row r="1728" spans="1:10" ht="15.75" customHeight="1">
      <c r="A1728" s="91"/>
      <c r="B1728" s="92"/>
      <c r="C1728" s="102"/>
      <c r="D1728" s="68"/>
      <c r="E1728" s="94"/>
      <c r="F1728" s="95"/>
      <c r="G1728" s="104"/>
      <c r="H1728" s="99"/>
      <c r="I1728" s="100"/>
      <c r="J1728" s="101"/>
    </row>
    <row r="1729" spans="1:10" ht="15.75" customHeight="1">
      <c r="A1729" s="91"/>
      <c r="B1729" s="92"/>
      <c r="C1729" s="102"/>
      <c r="D1729" s="68"/>
      <c r="E1729" s="94"/>
      <c r="F1729" s="95"/>
      <c r="G1729" s="104"/>
      <c r="H1729" s="99"/>
      <c r="I1729" s="100"/>
      <c r="J1729" s="101"/>
    </row>
    <row r="1730" spans="1:10" ht="15.75" customHeight="1">
      <c r="A1730" s="91"/>
      <c r="B1730" s="92"/>
      <c r="C1730" s="102"/>
      <c r="D1730" s="68"/>
      <c r="E1730" s="94"/>
      <c r="F1730" s="95"/>
      <c r="G1730" s="104"/>
      <c r="H1730" s="99"/>
      <c r="I1730" s="100"/>
      <c r="J1730" s="101"/>
    </row>
    <row r="1731" spans="1:10" ht="15.75" customHeight="1">
      <c r="A1731" s="91"/>
      <c r="B1731" s="92"/>
      <c r="C1731" s="102"/>
      <c r="D1731" s="68"/>
      <c r="E1731" s="94"/>
      <c r="F1731" s="95"/>
      <c r="G1731" s="104"/>
      <c r="H1731" s="99"/>
      <c r="I1731" s="100"/>
      <c r="J1731" s="101"/>
    </row>
    <row r="1732" spans="1:10" ht="15.75" customHeight="1">
      <c r="A1732" s="91"/>
      <c r="B1732" s="92"/>
      <c r="C1732" s="102"/>
      <c r="D1732" s="68"/>
      <c r="E1732" s="94"/>
      <c r="F1732" s="95"/>
      <c r="G1732" s="104"/>
      <c r="H1732" s="99"/>
      <c r="I1732" s="100"/>
      <c r="J1732" s="101"/>
    </row>
    <row r="1733" spans="1:10" ht="15.75" customHeight="1">
      <c r="A1733" s="91"/>
      <c r="B1733" s="92"/>
      <c r="C1733" s="102"/>
      <c r="D1733" s="68"/>
      <c r="E1733" s="94"/>
      <c r="F1733" s="95"/>
      <c r="G1733" s="104"/>
      <c r="H1733" s="99"/>
      <c r="I1733" s="100"/>
      <c r="J1733" s="101"/>
    </row>
    <row r="1734" spans="1:10" ht="15.75" customHeight="1">
      <c r="A1734" s="91"/>
      <c r="B1734" s="92"/>
      <c r="C1734" s="102"/>
      <c r="D1734" s="68"/>
      <c r="E1734" s="94"/>
      <c r="F1734" s="95"/>
      <c r="G1734" s="104"/>
      <c r="H1734" s="99"/>
      <c r="I1734" s="100"/>
      <c r="J1734" s="101"/>
    </row>
    <row r="1735" spans="1:10" ht="15.75" customHeight="1">
      <c r="A1735" s="91"/>
      <c r="B1735" s="92"/>
      <c r="C1735" s="102"/>
      <c r="D1735" s="68"/>
      <c r="E1735" s="94"/>
      <c r="F1735" s="95"/>
      <c r="G1735" s="104"/>
      <c r="H1735" s="99"/>
      <c r="I1735" s="100"/>
      <c r="J1735" s="101"/>
    </row>
    <row r="1736" spans="1:10" ht="15.75" customHeight="1">
      <c r="A1736" s="91"/>
      <c r="B1736" s="92"/>
      <c r="C1736" s="102"/>
      <c r="D1736" s="68"/>
      <c r="E1736" s="94"/>
      <c r="F1736" s="95"/>
      <c r="G1736" s="104"/>
      <c r="H1736" s="99"/>
      <c r="I1736" s="100"/>
      <c r="J1736" s="101"/>
    </row>
    <row r="1737" spans="1:10" ht="15.75" customHeight="1">
      <c r="A1737" s="91"/>
      <c r="B1737" s="92"/>
      <c r="C1737" s="102"/>
      <c r="D1737" s="68"/>
      <c r="E1737" s="94"/>
      <c r="F1737" s="95"/>
      <c r="G1737" s="104"/>
      <c r="H1737" s="99"/>
      <c r="I1737" s="100"/>
      <c r="J1737" s="101"/>
    </row>
    <row r="1738" spans="1:10" ht="15.75" customHeight="1">
      <c r="A1738" s="91"/>
      <c r="B1738" s="92"/>
      <c r="C1738" s="102"/>
      <c r="D1738" s="68"/>
      <c r="E1738" s="94"/>
      <c r="F1738" s="95"/>
      <c r="G1738" s="104"/>
      <c r="H1738" s="99"/>
      <c r="I1738" s="100"/>
      <c r="J1738" s="101"/>
    </row>
    <row r="1739" spans="1:10" ht="15.75" customHeight="1">
      <c r="A1739" s="91"/>
      <c r="B1739" s="92"/>
      <c r="C1739" s="102"/>
      <c r="D1739" s="68"/>
      <c r="E1739" s="94"/>
      <c r="F1739" s="95"/>
      <c r="G1739" s="104"/>
      <c r="H1739" s="99"/>
      <c r="I1739" s="100"/>
      <c r="J1739" s="101"/>
    </row>
    <row r="1740" spans="1:10" ht="15.75" customHeight="1">
      <c r="A1740" s="91"/>
      <c r="B1740" s="92"/>
      <c r="C1740" s="102"/>
      <c r="D1740" s="68"/>
      <c r="E1740" s="94"/>
      <c r="F1740" s="95"/>
      <c r="G1740" s="104"/>
      <c r="H1740" s="99"/>
      <c r="I1740" s="100"/>
      <c r="J1740" s="101"/>
    </row>
    <row r="1741" spans="1:10" ht="15.75" customHeight="1">
      <c r="A1741" s="91"/>
      <c r="B1741" s="92"/>
      <c r="C1741" s="102"/>
      <c r="D1741" s="68"/>
      <c r="E1741" s="94"/>
      <c r="F1741" s="95"/>
      <c r="G1741" s="104"/>
      <c r="H1741" s="99"/>
      <c r="I1741" s="100"/>
      <c r="J1741" s="101"/>
    </row>
    <row r="1742" spans="1:10" ht="15.75" customHeight="1">
      <c r="A1742" s="91"/>
      <c r="B1742" s="92"/>
      <c r="C1742" s="102"/>
      <c r="D1742" s="68"/>
      <c r="E1742" s="94"/>
      <c r="F1742" s="95"/>
      <c r="G1742" s="104"/>
      <c r="H1742" s="99"/>
      <c r="I1742" s="100"/>
      <c r="J1742" s="101"/>
    </row>
    <row r="1743" spans="1:10" ht="15.75" customHeight="1">
      <c r="A1743" s="91"/>
      <c r="B1743" s="92"/>
      <c r="C1743" s="102"/>
      <c r="D1743" s="68"/>
      <c r="E1743" s="94"/>
      <c r="F1743" s="95"/>
      <c r="G1743" s="104"/>
      <c r="H1743" s="99"/>
      <c r="I1743" s="100"/>
      <c r="J1743" s="101"/>
    </row>
    <row r="1744" spans="1:10" ht="15.75" customHeight="1">
      <c r="A1744" s="91"/>
      <c r="B1744" s="92"/>
      <c r="C1744" s="102"/>
      <c r="D1744" s="68"/>
      <c r="E1744" s="94"/>
      <c r="F1744" s="95"/>
      <c r="G1744" s="104"/>
      <c r="H1744" s="99"/>
      <c r="I1744" s="100"/>
      <c r="J1744" s="101"/>
    </row>
    <row r="1745" spans="1:10" ht="15.75" customHeight="1">
      <c r="A1745" s="91"/>
      <c r="B1745" s="92"/>
      <c r="C1745" s="102"/>
      <c r="D1745" s="68"/>
      <c r="E1745" s="94"/>
      <c r="F1745" s="95"/>
      <c r="G1745" s="104"/>
      <c r="H1745" s="99"/>
      <c r="I1745" s="100"/>
      <c r="J1745" s="101"/>
    </row>
    <row r="1746" spans="1:10" ht="15.75" customHeight="1">
      <c r="A1746" s="91"/>
      <c r="B1746" s="92"/>
      <c r="C1746" s="102"/>
      <c r="D1746" s="68"/>
      <c r="E1746" s="94"/>
      <c r="F1746" s="95"/>
      <c r="G1746" s="104"/>
      <c r="H1746" s="99"/>
      <c r="I1746" s="100"/>
      <c r="J1746" s="101"/>
    </row>
    <row r="1747" spans="1:10" ht="15.75" customHeight="1">
      <c r="A1747" s="91"/>
      <c r="B1747" s="92"/>
      <c r="C1747" s="102"/>
      <c r="D1747" s="68"/>
      <c r="E1747" s="94"/>
      <c r="F1747" s="95"/>
      <c r="G1747" s="104"/>
      <c r="H1747" s="99"/>
      <c r="I1747" s="100"/>
      <c r="J1747" s="101"/>
    </row>
    <row r="1748" spans="1:10" ht="15.75" customHeight="1">
      <c r="A1748" s="91"/>
      <c r="B1748" s="92"/>
      <c r="C1748" s="102"/>
      <c r="D1748" s="68"/>
      <c r="E1748" s="94"/>
      <c r="F1748" s="95"/>
      <c r="G1748" s="104"/>
      <c r="H1748" s="99"/>
      <c r="I1748" s="100"/>
      <c r="J1748" s="101"/>
    </row>
    <row r="1749" spans="1:10" ht="15.75" customHeight="1">
      <c r="A1749" s="91"/>
      <c r="B1749" s="92"/>
      <c r="C1749" s="102"/>
      <c r="D1749" s="68"/>
      <c r="E1749" s="94"/>
      <c r="F1749" s="95"/>
      <c r="G1749" s="104"/>
      <c r="H1749" s="99"/>
      <c r="I1749" s="100"/>
      <c r="J1749" s="101"/>
    </row>
    <row r="1750" spans="1:10" ht="15.75" customHeight="1">
      <c r="A1750" s="91"/>
      <c r="B1750" s="92"/>
      <c r="C1750" s="102"/>
      <c r="D1750" s="68"/>
      <c r="E1750" s="94"/>
      <c r="F1750" s="95"/>
      <c r="G1750" s="104"/>
      <c r="H1750" s="99"/>
      <c r="I1750" s="100"/>
      <c r="J1750" s="101"/>
    </row>
    <row r="1751" spans="1:10" ht="15.75" customHeight="1">
      <c r="A1751" s="91"/>
      <c r="B1751" s="92"/>
      <c r="C1751" s="102"/>
      <c r="D1751" s="68"/>
      <c r="E1751" s="94"/>
      <c r="F1751" s="95"/>
      <c r="G1751" s="104"/>
      <c r="H1751" s="99"/>
      <c r="I1751" s="100"/>
      <c r="J1751" s="101"/>
    </row>
    <row r="1752" spans="1:10" ht="15.75" customHeight="1">
      <c r="A1752" s="91"/>
      <c r="B1752" s="92"/>
      <c r="C1752" s="102"/>
      <c r="D1752" s="68"/>
      <c r="E1752" s="94"/>
      <c r="F1752" s="95"/>
      <c r="G1752" s="104"/>
      <c r="H1752" s="99"/>
      <c r="I1752" s="100"/>
      <c r="J1752" s="101"/>
    </row>
    <row r="1753" spans="1:10" ht="15.75" customHeight="1">
      <c r="A1753" s="91"/>
      <c r="B1753" s="92"/>
      <c r="C1753" s="102"/>
      <c r="D1753" s="68"/>
      <c r="E1753" s="94"/>
      <c r="F1753" s="95"/>
      <c r="G1753" s="104"/>
      <c r="H1753" s="99"/>
      <c r="I1753" s="100"/>
      <c r="J1753" s="101"/>
    </row>
    <row r="1754" spans="1:10" ht="15.75" customHeight="1">
      <c r="A1754" s="91"/>
      <c r="B1754" s="92"/>
      <c r="C1754" s="102"/>
      <c r="D1754" s="68"/>
      <c r="E1754" s="94"/>
      <c r="F1754" s="95"/>
      <c r="G1754" s="104"/>
      <c r="H1754" s="99"/>
      <c r="I1754" s="100"/>
      <c r="J1754" s="101"/>
    </row>
    <row r="1755" spans="1:10" ht="15.75" customHeight="1">
      <c r="A1755" s="91"/>
      <c r="B1755" s="92"/>
      <c r="C1755" s="102"/>
      <c r="D1755" s="68"/>
      <c r="E1755" s="94"/>
      <c r="F1755" s="95"/>
      <c r="G1755" s="104"/>
      <c r="H1755" s="99"/>
      <c r="I1755" s="100"/>
      <c r="J1755" s="101"/>
    </row>
    <row r="1756" spans="1:10" ht="15.75" customHeight="1">
      <c r="A1756" s="91"/>
      <c r="B1756" s="92"/>
      <c r="C1756" s="102"/>
      <c r="D1756" s="68"/>
      <c r="E1756" s="94"/>
      <c r="F1756" s="95"/>
      <c r="G1756" s="104"/>
      <c r="H1756" s="99"/>
      <c r="I1756" s="100"/>
      <c r="J1756" s="101"/>
    </row>
    <row r="1757" spans="1:10" ht="15.75" customHeight="1">
      <c r="A1757" s="91"/>
      <c r="B1757" s="92"/>
      <c r="C1757" s="102"/>
      <c r="D1757" s="68"/>
      <c r="E1757" s="94"/>
      <c r="F1757" s="95"/>
      <c r="G1757" s="104"/>
      <c r="H1757" s="99"/>
      <c r="I1757" s="100"/>
      <c r="J1757" s="101"/>
    </row>
    <row r="1758" spans="1:10" ht="15.75" customHeight="1">
      <c r="A1758" s="91"/>
      <c r="B1758" s="92"/>
      <c r="C1758" s="102"/>
      <c r="D1758" s="68"/>
      <c r="E1758" s="94"/>
      <c r="F1758" s="95"/>
      <c r="G1758" s="104"/>
      <c r="H1758" s="99"/>
      <c r="I1758" s="100"/>
      <c r="J1758" s="101"/>
    </row>
    <row r="1759" spans="1:10" ht="15.75" customHeight="1">
      <c r="A1759" s="91"/>
      <c r="B1759" s="92"/>
      <c r="C1759" s="102"/>
      <c r="D1759" s="68"/>
      <c r="E1759" s="94"/>
      <c r="F1759" s="95"/>
      <c r="G1759" s="104"/>
      <c r="H1759" s="99"/>
      <c r="I1759" s="100"/>
      <c r="J1759" s="101"/>
    </row>
    <row r="1760" spans="1:10" ht="15.75" customHeight="1">
      <c r="A1760" s="91"/>
      <c r="B1760" s="92"/>
      <c r="C1760" s="102"/>
      <c r="D1760" s="68"/>
      <c r="E1760" s="94"/>
      <c r="F1760" s="95"/>
      <c r="G1760" s="104"/>
      <c r="H1760" s="99"/>
      <c r="I1760" s="100"/>
      <c r="J1760" s="101"/>
    </row>
    <row r="1761" spans="1:10" ht="15.75" customHeight="1">
      <c r="A1761" s="91"/>
      <c r="B1761" s="92"/>
      <c r="C1761" s="102"/>
      <c r="D1761" s="68"/>
      <c r="E1761" s="94"/>
      <c r="F1761" s="95"/>
      <c r="G1761" s="104"/>
      <c r="H1761" s="99"/>
      <c r="I1761" s="100"/>
      <c r="J1761" s="101"/>
    </row>
    <row r="1762" spans="1:10" ht="15.75" customHeight="1">
      <c r="A1762" s="91"/>
      <c r="B1762" s="92"/>
      <c r="C1762" s="102"/>
      <c r="D1762" s="68"/>
      <c r="E1762" s="94"/>
      <c r="F1762" s="95"/>
      <c r="G1762" s="104"/>
      <c r="H1762" s="99"/>
      <c r="I1762" s="100"/>
      <c r="J1762" s="101"/>
    </row>
    <row r="1763" spans="1:10" ht="15.75" customHeight="1">
      <c r="A1763" s="91"/>
      <c r="B1763" s="92"/>
      <c r="C1763" s="102"/>
      <c r="D1763" s="68"/>
      <c r="E1763" s="94"/>
      <c r="F1763" s="95"/>
      <c r="G1763" s="104"/>
      <c r="H1763" s="99"/>
      <c r="I1763" s="100"/>
      <c r="J1763" s="101"/>
    </row>
    <row r="1764" spans="1:10" ht="15.75" customHeight="1">
      <c r="A1764" s="91"/>
      <c r="B1764" s="92"/>
      <c r="C1764" s="102"/>
      <c r="D1764" s="68"/>
      <c r="E1764" s="94"/>
      <c r="F1764" s="95"/>
      <c r="G1764" s="104"/>
      <c r="H1764" s="99"/>
      <c r="I1764" s="100"/>
      <c r="J1764" s="101"/>
    </row>
    <row r="1765" spans="1:10" ht="15.75" customHeight="1">
      <c r="A1765" s="91"/>
      <c r="B1765" s="92"/>
      <c r="C1765" s="102"/>
      <c r="D1765" s="68"/>
      <c r="E1765" s="94"/>
      <c r="F1765" s="95"/>
      <c r="G1765" s="104"/>
      <c r="H1765" s="99"/>
      <c r="I1765" s="100"/>
      <c r="J1765" s="101"/>
    </row>
    <row r="1766" spans="1:10" ht="15.75" customHeight="1">
      <c r="A1766" s="91"/>
      <c r="B1766" s="92"/>
      <c r="C1766" s="102"/>
      <c r="D1766" s="68"/>
      <c r="E1766" s="94"/>
      <c r="F1766" s="95"/>
      <c r="G1766" s="104"/>
      <c r="H1766" s="99"/>
      <c r="I1766" s="100"/>
      <c r="J1766" s="101"/>
    </row>
    <row r="1767" spans="1:10" ht="15.75" customHeight="1">
      <c r="A1767" s="91"/>
      <c r="B1767" s="92"/>
      <c r="C1767" s="102"/>
      <c r="D1767" s="68"/>
      <c r="E1767" s="94"/>
      <c r="F1767" s="95"/>
      <c r="G1767" s="104"/>
      <c r="H1767" s="99"/>
      <c r="I1767" s="100"/>
      <c r="J1767" s="101"/>
    </row>
    <row r="1768" spans="1:10" ht="15.75" customHeight="1">
      <c r="A1768" s="91"/>
      <c r="B1768" s="92"/>
      <c r="C1768" s="102"/>
      <c r="D1768" s="68"/>
      <c r="E1768" s="94"/>
      <c r="F1768" s="95"/>
      <c r="G1768" s="104"/>
      <c r="H1768" s="99"/>
      <c r="I1768" s="100"/>
      <c r="J1768" s="101"/>
    </row>
    <row r="1769" spans="1:10" ht="15.75" customHeight="1">
      <c r="A1769" s="91"/>
      <c r="B1769" s="92"/>
      <c r="C1769" s="102"/>
      <c r="D1769" s="68"/>
      <c r="E1769" s="94"/>
      <c r="F1769" s="95"/>
      <c r="G1769" s="104"/>
      <c r="H1769" s="99"/>
      <c r="I1769" s="100"/>
      <c r="J1769" s="101"/>
    </row>
    <row r="1770" spans="1:10" ht="15.75" customHeight="1">
      <c r="A1770" s="91"/>
      <c r="B1770" s="92"/>
      <c r="C1770" s="102"/>
      <c r="D1770" s="68"/>
      <c r="E1770" s="94"/>
      <c r="F1770" s="95"/>
      <c r="G1770" s="104"/>
      <c r="H1770" s="99"/>
      <c r="I1770" s="100"/>
      <c r="J1770" s="101"/>
    </row>
    <row r="1771" spans="1:10" ht="15.75" customHeight="1">
      <c r="A1771" s="91"/>
      <c r="B1771" s="92"/>
      <c r="C1771" s="102"/>
      <c r="D1771" s="68"/>
      <c r="E1771" s="94"/>
      <c r="F1771" s="95"/>
      <c r="G1771" s="104"/>
      <c r="H1771" s="99"/>
      <c r="I1771" s="100"/>
      <c r="J1771" s="101"/>
    </row>
    <row r="1772" spans="1:10" ht="15.75" customHeight="1">
      <c r="A1772" s="91"/>
      <c r="B1772" s="92"/>
      <c r="C1772" s="102"/>
      <c r="D1772" s="68"/>
      <c r="E1772" s="94"/>
      <c r="F1772" s="95"/>
      <c r="G1772" s="104"/>
      <c r="H1772" s="99"/>
      <c r="I1772" s="100"/>
      <c r="J1772" s="101"/>
    </row>
    <row r="1773" spans="1:10" ht="15.75" customHeight="1">
      <c r="A1773" s="91"/>
      <c r="B1773" s="92"/>
      <c r="C1773" s="102"/>
      <c r="D1773" s="68"/>
      <c r="E1773" s="94"/>
      <c r="F1773" s="95"/>
      <c r="G1773" s="104"/>
      <c r="H1773" s="99"/>
      <c r="I1773" s="100"/>
      <c r="J1773" s="101"/>
    </row>
    <row r="1774" spans="1:10" ht="15.75" customHeight="1">
      <c r="A1774" s="91"/>
      <c r="B1774" s="92"/>
      <c r="C1774" s="102"/>
      <c r="D1774" s="68"/>
      <c r="E1774" s="94"/>
      <c r="F1774" s="95"/>
      <c r="G1774" s="104"/>
      <c r="H1774" s="99"/>
      <c r="I1774" s="100"/>
      <c r="J1774" s="101"/>
    </row>
    <row r="1775" spans="1:10" ht="15.75" customHeight="1">
      <c r="A1775" s="91"/>
      <c r="B1775" s="92"/>
      <c r="C1775" s="102"/>
      <c r="D1775" s="68"/>
      <c r="E1775" s="94"/>
      <c r="F1775" s="95"/>
      <c r="G1775" s="104"/>
      <c r="H1775" s="99"/>
      <c r="I1775" s="100"/>
      <c r="J1775" s="101"/>
    </row>
    <row r="1776" spans="1:10" ht="15.75" customHeight="1">
      <c r="A1776" s="91"/>
      <c r="B1776" s="92"/>
      <c r="C1776" s="102"/>
      <c r="D1776" s="68"/>
      <c r="E1776" s="94"/>
      <c r="F1776" s="95"/>
      <c r="G1776" s="104"/>
      <c r="H1776" s="99"/>
      <c r="I1776" s="100"/>
      <c r="J1776" s="101"/>
    </row>
    <row r="1777" spans="1:10" ht="15.75" customHeight="1">
      <c r="A1777" s="91"/>
      <c r="B1777" s="92"/>
      <c r="C1777" s="102"/>
      <c r="D1777" s="68"/>
      <c r="E1777" s="94"/>
      <c r="F1777" s="95"/>
      <c r="G1777" s="104"/>
      <c r="H1777" s="99"/>
      <c r="I1777" s="100"/>
      <c r="J1777" s="101"/>
    </row>
    <row r="1778" spans="1:10" ht="15.75" customHeight="1">
      <c r="A1778" s="91"/>
      <c r="B1778" s="92"/>
      <c r="C1778" s="102"/>
      <c r="D1778" s="68"/>
      <c r="E1778" s="94"/>
      <c r="F1778" s="95"/>
      <c r="G1778" s="104"/>
      <c r="H1778" s="99"/>
      <c r="I1778" s="100"/>
      <c r="J1778" s="101"/>
    </row>
    <row r="1779" spans="1:10" ht="15.75" customHeight="1">
      <c r="A1779" s="91"/>
      <c r="B1779" s="92"/>
      <c r="C1779" s="102"/>
      <c r="D1779" s="68"/>
      <c r="E1779" s="94"/>
      <c r="F1779" s="95"/>
      <c r="G1779" s="104"/>
      <c r="H1779" s="99"/>
      <c r="I1779" s="100"/>
      <c r="J1779" s="101"/>
    </row>
    <row r="1780" spans="1:10" ht="15.75" customHeight="1">
      <c r="A1780" s="91"/>
      <c r="B1780" s="92"/>
      <c r="C1780" s="102"/>
      <c r="D1780" s="68"/>
      <c r="E1780" s="94"/>
      <c r="F1780" s="95"/>
      <c r="G1780" s="104"/>
      <c r="H1780" s="99"/>
      <c r="I1780" s="100"/>
      <c r="J1780" s="101"/>
    </row>
    <row r="1781" spans="1:10" ht="15.75" customHeight="1">
      <c r="A1781" s="91"/>
      <c r="B1781" s="92"/>
      <c r="C1781" s="102"/>
      <c r="D1781" s="68"/>
      <c r="E1781" s="94"/>
      <c r="F1781" s="95"/>
      <c r="G1781" s="104"/>
      <c r="H1781" s="99"/>
      <c r="I1781" s="100"/>
      <c r="J1781" s="101"/>
    </row>
    <row r="1782" spans="1:10" ht="15.75" customHeight="1">
      <c r="A1782" s="91"/>
      <c r="B1782" s="92"/>
      <c r="C1782" s="102"/>
      <c r="D1782" s="68"/>
      <c r="E1782" s="94"/>
      <c r="F1782" s="95"/>
      <c r="G1782" s="104"/>
      <c r="H1782" s="99"/>
      <c r="I1782" s="100"/>
      <c r="J1782" s="101"/>
    </row>
    <row r="1783" spans="1:10" ht="15.75" customHeight="1">
      <c r="A1783" s="91"/>
      <c r="B1783" s="92"/>
      <c r="C1783" s="102"/>
      <c r="D1783" s="68"/>
      <c r="E1783" s="94"/>
      <c r="F1783" s="95"/>
      <c r="G1783" s="104"/>
      <c r="H1783" s="99"/>
      <c r="I1783" s="100"/>
      <c r="J1783" s="101"/>
    </row>
    <row r="1784" spans="1:10" ht="15.75" customHeight="1">
      <c r="A1784" s="91"/>
      <c r="B1784" s="92"/>
      <c r="C1784" s="102"/>
      <c r="D1784" s="68"/>
      <c r="E1784" s="94"/>
      <c r="F1784" s="95"/>
      <c r="G1784" s="104"/>
      <c r="H1784" s="99"/>
      <c r="I1784" s="100"/>
      <c r="J1784" s="101"/>
    </row>
    <row r="1785" spans="1:10" ht="15.75" customHeight="1">
      <c r="A1785" s="91"/>
      <c r="B1785" s="92"/>
      <c r="C1785" s="102"/>
      <c r="D1785" s="68"/>
      <c r="E1785" s="94"/>
      <c r="F1785" s="95"/>
      <c r="G1785" s="104"/>
      <c r="H1785" s="99"/>
      <c r="I1785" s="100"/>
      <c r="J1785" s="101"/>
    </row>
    <row r="1786" spans="1:10" ht="15.75" customHeight="1">
      <c r="A1786" s="91"/>
      <c r="B1786" s="92"/>
      <c r="C1786" s="102"/>
      <c r="D1786" s="68"/>
      <c r="E1786" s="94"/>
      <c r="F1786" s="95"/>
      <c r="G1786" s="104"/>
      <c r="H1786" s="99"/>
      <c r="I1786" s="100"/>
      <c r="J1786" s="101"/>
    </row>
    <row r="1787" spans="1:10" ht="15.75" customHeight="1">
      <c r="A1787" s="91"/>
      <c r="B1787" s="92"/>
      <c r="C1787" s="102"/>
      <c r="D1787" s="68"/>
      <c r="E1787" s="94"/>
      <c r="F1787" s="95"/>
      <c r="G1787" s="104"/>
      <c r="H1787" s="99"/>
      <c r="I1787" s="100"/>
      <c r="J1787" s="101"/>
    </row>
    <row r="1788" spans="1:10" ht="15.75" customHeight="1">
      <c r="A1788" s="91"/>
      <c r="B1788" s="92"/>
      <c r="C1788" s="102"/>
      <c r="D1788" s="68"/>
      <c r="E1788" s="94"/>
      <c r="F1788" s="95"/>
      <c r="G1788" s="104"/>
      <c r="H1788" s="99"/>
      <c r="I1788" s="100"/>
      <c r="J1788" s="101"/>
    </row>
    <row r="1789" spans="1:10" ht="15.75" customHeight="1">
      <c r="A1789" s="91"/>
      <c r="B1789" s="92"/>
      <c r="C1789" s="102"/>
      <c r="D1789" s="68"/>
      <c r="E1789" s="94"/>
      <c r="F1789" s="95"/>
      <c r="G1789" s="104"/>
      <c r="H1789" s="99"/>
      <c r="I1789" s="100"/>
      <c r="J1789" s="101"/>
    </row>
    <row r="1790" spans="1:10" ht="15.75" customHeight="1">
      <c r="A1790" s="91"/>
      <c r="B1790" s="92"/>
      <c r="C1790" s="102"/>
      <c r="D1790" s="68"/>
      <c r="E1790" s="94"/>
      <c r="F1790" s="95"/>
      <c r="G1790" s="104"/>
      <c r="H1790" s="99"/>
      <c r="I1790" s="100"/>
      <c r="J1790" s="101"/>
    </row>
    <row r="1791" spans="1:10" ht="15.75" customHeight="1">
      <c r="A1791" s="91"/>
      <c r="B1791" s="92"/>
      <c r="C1791" s="102"/>
      <c r="D1791" s="68"/>
      <c r="E1791" s="94"/>
      <c r="F1791" s="95"/>
      <c r="G1791" s="104"/>
      <c r="H1791" s="99"/>
      <c r="I1791" s="100"/>
      <c r="J1791" s="101"/>
    </row>
    <row r="1792" spans="1:10" ht="15.75" customHeight="1">
      <c r="A1792" s="91"/>
      <c r="B1792" s="92"/>
      <c r="C1792" s="102"/>
      <c r="D1792" s="68"/>
      <c r="E1792" s="94"/>
      <c r="F1792" s="95"/>
      <c r="G1792" s="104"/>
      <c r="H1792" s="99"/>
      <c r="I1792" s="100"/>
      <c r="J1792" s="101"/>
    </row>
    <row r="1793" spans="1:10" ht="15.75" customHeight="1">
      <c r="A1793" s="91"/>
      <c r="B1793" s="92"/>
      <c r="C1793" s="102"/>
      <c r="D1793" s="68"/>
      <c r="E1793" s="94"/>
      <c r="F1793" s="95"/>
      <c r="G1793" s="104"/>
      <c r="H1793" s="99"/>
      <c r="I1793" s="100"/>
      <c r="J1793" s="101"/>
    </row>
    <row r="1794" spans="1:10" ht="15.75" customHeight="1">
      <c r="A1794" s="91"/>
      <c r="B1794" s="92"/>
      <c r="C1794" s="102"/>
      <c r="D1794" s="68"/>
      <c r="E1794" s="94"/>
      <c r="F1794" s="95"/>
      <c r="G1794" s="104"/>
      <c r="H1794" s="99"/>
      <c r="I1794" s="100"/>
      <c r="J1794" s="101"/>
    </row>
    <row r="1795" spans="1:10" ht="15.75" customHeight="1">
      <c r="A1795" s="91"/>
      <c r="B1795" s="92"/>
      <c r="C1795" s="102"/>
      <c r="D1795" s="68"/>
      <c r="E1795" s="94"/>
      <c r="F1795" s="95"/>
      <c r="G1795" s="104"/>
      <c r="H1795" s="99"/>
      <c r="I1795" s="100"/>
      <c r="J1795" s="101"/>
    </row>
    <row r="1796" spans="1:10" ht="15.75" customHeight="1">
      <c r="A1796" s="91"/>
      <c r="B1796" s="92"/>
      <c r="C1796" s="102"/>
      <c r="D1796" s="68"/>
      <c r="E1796" s="94"/>
      <c r="F1796" s="95"/>
      <c r="G1796" s="104"/>
      <c r="H1796" s="99"/>
      <c r="I1796" s="100"/>
      <c r="J1796" s="101"/>
    </row>
    <row r="1797" spans="1:10" ht="15.75" customHeight="1">
      <c r="A1797" s="91"/>
      <c r="B1797" s="92"/>
      <c r="C1797" s="102"/>
      <c r="D1797" s="68"/>
      <c r="E1797" s="94"/>
      <c r="F1797" s="95"/>
      <c r="G1797" s="104"/>
      <c r="H1797" s="99"/>
      <c r="I1797" s="100"/>
      <c r="J1797" s="101"/>
    </row>
    <row r="1798" spans="1:10" ht="15.75" customHeight="1">
      <c r="A1798" s="91"/>
      <c r="B1798" s="92"/>
      <c r="C1798" s="102"/>
      <c r="D1798" s="68"/>
      <c r="E1798" s="94"/>
      <c r="F1798" s="95"/>
      <c r="G1798" s="104"/>
      <c r="H1798" s="99"/>
      <c r="I1798" s="100"/>
      <c r="J1798" s="101"/>
    </row>
    <row r="1799" spans="1:10" ht="15.75" customHeight="1">
      <c r="A1799" s="91"/>
      <c r="B1799" s="92"/>
      <c r="C1799" s="102"/>
      <c r="D1799" s="68"/>
      <c r="E1799" s="94"/>
      <c r="F1799" s="95"/>
      <c r="G1799" s="104"/>
      <c r="H1799" s="99"/>
      <c r="I1799" s="100"/>
      <c r="J1799" s="101"/>
    </row>
    <row r="1800" spans="1:10" ht="15.75" customHeight="1">
      <c r="A1800" s="91"/>
      <c r="B1800" s="92"/>
      <c r="C1800" s="102"/>
      <c r="D1800" s="68"/>
      <c r="E1800" s="94"/>
      <c r="F1800" s="95"/>
      <c r="G1800" s="104"/>
      <c r="H1800" s="99"/>
      <c r="I1800" s="100"/>
      <c r="J1800" s="101"/>
    </row>
    <row r="1801" spans="1:10" ht="15.75" customHeight="1">
      <c r="A1801" s="91"/>
      <c r="B1801" s="92"/>
      <c r="C1801" s="102"/>
      <c r="D1801" s="68"/>
      <c r="E1801" s="94"/>
      <c r="F1801" s="95"/>
      <c r="G1801" s="104"/>
      <c r="H1801" s="99"/>
      <c r="I1801" s="100"/>
      <c r="J1801" s="101"/>
    </row>
    <row r="1802" spans="1:10" ht="15.75" customHeight="1">
      <c r="A1802" s="91"/>
      <c r="B1802" s="92"/>
      <c r="C1802" s="102"/>
      <c r="D1802" s="68"/>
      <c r="E1802" s="94"/>
      <c r="F1802" s="95"/>
      <c r="G1802" s="104"/>
      <c r="H1802" s="99"/>
      <c r="I1802" s="100"/>
      <c r="J1802" s="101"/>
    </row>
    <row r="1803" spans="1:10" ht="15.75" customHeight="1">
      <c r="A1803" s="91"/>
      <c r="B1803" s="92"/>
      <c r="C1803" s="102"/>
      <c r="D1803" s="68"/>
      <c r="E1803" s="94"/>
      <c r="F1803" s="95"/>
      <c r="G1803" s="104"/>
      <c r="H1803" s="99"/>
      <c r="I1803" s="100"/>
      <c r="J1803" s="101"/>
    </row>
    <row r="1804" spans="1:10" ht="15.75" customHeight="1">
      <c r="A1804" s="91"/>
      <c r="B1804" s="92"/>
      <c r="C1804" s="102"/>
      <c r="D1804" s="68"/>
      <c r="E1804" s="94"/>
      <c r="F1804" s="95"/>
      <c r="G1804" s="104"/>
      <c r="H1804" s="99"/>
      <c r="I1804" s="100"/>
      <c r="J1804" s="101"/>
    </row>
    <row r="1805" spans="1:10" ht="15.75" customHeight="1">
      <c r="A1805" s="91"/>
      <c r="B1805" s="92"/>
      <c r="C1805" s="102"/>
      <c r="D1805" s="68"/>
      <c r="E1805" s="94"/>
      <c r="F1805" s="95"/>
      <c r="G1805" s="104"/>
      <c r="H1805" s="99"/>
      <c r="I1805" s="100"/>
      <c r="J1805" s="101"/>
    </row>
    <row r="1806" spans="1:10" ht="15.75" customHeight="1">
      <c r="A1806" s="91"/>
      <c r="B1806" s="92"/>
      <c r="C1806" s="102"/>
      <c r="D1806" s="68"/>
      <c r="E1806" s="94"/>
      <c r="F1806" s="95"/>
      <c r="G1806" s="104"/>
      <c r="H1806" s="99"/>
      <c r="I1806" s="100"/>
      <c r="J1806" s="101"/>
    </row>
    <row r="1807" spans="1:10" ht="15.75" customHeight="1">
      <c r="A1807" s="91"/>
      <c r="B1807" s="92"/>
      <c r="C1807" s="102"/>
      <c r="D1807" s="68"/>
      <c r="E1807" s="94"/>
      <c r="F1807" s="95"/>
      <c r="G1807" s="104"/>
      <c r="H1807" s="99"/>
      <c r="I1807" s="100"/>
      <c r="J1807" s="101"/>
    </row>
    <row r="1808" spans="1:10" ht="15.75" customHeight="1">
      <c r="A1808" s="91"/>
      <c r="B1808" s="92"/>
      <c r="C1808" s="102"/>
      <c r="D1808" s="68"/>
      <c r="E1808" s="94"/>
      <c r="F1808" s="95"/>
      <c r="G1808" s="104"/>
      <c r="H1808" s="99"/>
      <c r="I1808" s="100"/>
      <c r="J1808" s="101"/>
    </row>
    <row r="1809" spans="1:10" ht="15.75" customHeight="1">
      <c r="A1809" s="91"/>
      <c r="B1809" s="92"/>
      <c r="C1809" s="102"/>
      <c r="D1809" s="68"/>
      <c r="E1809" s="94"/>
      <c r="F1809" s="95"/>
      <c r="G1809" s="104"/>
      <c r="H1809" s="99"/>
      <c r="I1809" s="100"/>
      <c r="J1809" s="101"/>
    </row>
    <row r="1810" spans="1:10" ht="15.75" customHeight="1">
      <c r="A1810" s="91"/>
      <c r="B1810" s="92"/>
      <c r="C1810" s="102"/>
      <c r="D1810" s="68"/>
      <c r="E1810" s="94"/>
      <c r="F1810" s="95"/>
      <c r="G1810" s="104"/>
      <c r="H1810" s="99"/>
      <c r="I1810" s="100"/>
      <c r="J1810" s="101"/>
    </row>
    <row r="1811" spans="1:10" ht="15.75" customHeight="1">
      <c r="A1811" s="91"/>
      <c r="B1811" s="92"/>
      <c r="C1811" s="102"/>
      <c r="D1811" s="68"/>
      <c r="E1811" s="94"/>
      <c r="F1811" s="95"/>
      <c r="G1811" s="104"/>
      <c r="H1811" s="99"/>
      <c r="I1811" s="100"/>
      <c r="J1811" s="101"/>
    </row>
    <row r="1812" spans="1:10" ht="15.75" customHeight="1">
      <c r="A1812" s="91"/>
      <c r="B1812" s="92"/>
      <c r="C1812" s="102"/>
      <c r="D1812" s="68"/>
      <c r="E1812" s="94"/>
      <c r="F1812" s="95"/>
      <c r="G1812" s="104"/>
      <c r="H1812" s="99"/>
      <c r="I1812" s="100"/>
      <c r="J1812" s="101"/>
    </row>
    <row r="1813" spans="1:10" ht="15.75" customHeight="1">
      <c r="A1813" s="91"/>
      <c r="B1813" s="92"/>
      <c r="C1813" s="102"/>
      <c r="D1813" s="68"/>
      <c r="E1813" s="94"/>
      <c r="F1813" s="95"/>
      <c r="G1813" s="104"/>
      <c r="H1813" s="99"/>
      <c r="I1813" s="100"/>
      <c r="J1813" s="101"/>
    </row>
    <row r="1814" spans="1:10" ht="15.75" customHeight="1">
      <c r="A1814" s="91"/>
      <c r="B1814" s="92"/>
      <c r="C1814" s="102"/>
      <c r="D1814" s="68"/>
      <c r="E1814" s="94"/>
      <c r="F1814" s="95"/>
      <c r="G1814" s="104"/>
      <c r="H1814" s="99"/>
      <c r="I1814" s="100"/>
      <c r="J1814" s="101"/>
    </row>
    <row r="1815" spans="1:10" ht="15.75" customHeight="1">
      <c r="A1815" s="91"/>
      <c r="B1815" s="92"/>
      <c r="C1815" s="102"/>
      <c r="D1815" s="68"/>
      <c r="E1815" s="94"/>
      <c r="F1815" s="95"/>
      <c r="G1815" s="104"/>
      <c r="H1815" s="99"/>
      <c r="I1815" s="100"/>
      <c r="J1815" s="101"/>
    </row>
    <row r="1816" spans="1:10" ht="15.75" customHeight="1">
      <c r="A1816" s="91"/>
      <c r="B1816" s="92"/>
      <c r="C1816" s="102"/>
      <c r="D1816" s="68"/>
      <c r="E1816" s="94"/>
      <c r="F1816" s="95"/>
      <c r="G1816" s="104"/>
      <c r="H1816" s="99"/>
      <c r="I1816" s="100"/>
      <c r="J1816" s="101"/>
    </row>
    <row r="1817" spans="1:10" ht="15.75" customHeight="1">
      <c r="A1817" s="91"/>
      <c r="B1817" s="92"/>
      <c r="C1817" s="102"/>
      <c r="D1817" s="68"/>
      <c r="E1817" s="94"/>
      <c r="F1817" s="95"/>
      <c r="G1817" s="104"/>
      <c r="H1817" s="99"/>
      <c r="I1817" s="100"/>
      <c r="J1817" s="101"/>
    </row>
    <row r="1818" spans="1:10" ht="15.75" customHeight="1">
      <c r="A1818" s="91"/>
      <c r="B1818" s="92"/>
      <c r="C1818" s="102"/>
      <c r="D1818" s="68"/>
      <c r="E1818" s="94"/>
      <c r="F1818" s="95"/>
      <c r="G1818" s="104"/>
      <c r="H1818" s="99"/>
      <c r="I1818" s="100"/>
      <c r="J1818" s="101"/>
    </row>
    <row r="1819" spans="1:10" ht="15.75" customHeight="1">
      <c r="A1819" s="91"/>
      <c r="B1819" s="92"/>
      <c r="C1819" s="102"/>
      <c r="D1819" s="68"/>
      <c r="E1819" s="94"/>
      <c r="F1819" s="95"/>
      <c r="G1819" s="104"/>
      <c r="H1819" s="99"/>
      <c r="I1819" s="100"/>
      <c r="J1819" s="101"/>
    </row>
    <row r="1820" spans="1:10" ht="15.75" customHeight="1">
      <c r="A1820" s="91"/>
      <c r="B1820" s="92"/>
      <c r="C1820" s="102"/>
      <c r="D1820" s="68"/>
      <c r="E1820" s="94"/>
      <c r="F1820" s="95"/>
      <c r="G1820" s="104"/>
      <c r="H1820" s="99"/>
      <c r="I1820" s="100"/>
      <c r="J1820" s="101"/>
    </row>
    <row r="1821" spans="1:10" ht="15.75" customHeight="1">
      <c r="A1821" s="91"/>
      <c r="B1821" s="92"/>
      <c r="C1821" s="102"/>
      <c r="D1821" s="68"/>
      <c r="E1821" s="94"/>
      <c r="F1821" s="95"/>
      <c r="G1821" s="104"/>
      <c r="H1821" s="99"/>
      <c r="I1821" s="100"/>
      <c r="J1821" s="101"/>
    </row>
    <row r="1822" spans="1:10" ht="15.75" customHeight="1">
      <c r="A1822" s="91"/>
      <c r="B1822" s="92"/>
      <c r="C1822" s="102"/>
      <c r="D1822" s="68"/>
      <c r="E1822" s="94"/>
      <c r="F1822" s="95"/>
      <c r="G1822" s="104"/>
      <c r="H1822" s="99"/>
      <c r="I1822" s="100"/>
      <c r="J1822" s="101"/>
    </row>
    <row r="1823" spans="1:10" ht="15.75" customHeight="1">
      <c r="A1823" s="91"/>
      <c r="B1823" s="92"/>
      <c r="C1823" s="102"/>
      <c r="D1823" s="68"/>
      <c r="E1823" s="94"/>
      <c r="F1823" s="95"/>
      <c r="G1823" s="104"/>
      <c r="H1823" s="99"/>
      <c r="I1823" s="100"/>
      <c r="J1823" s="101"/>
    </row>
    <row r="1824" spans="1:10" ht="15.75" customHeight="1">
      <c r="A1824" s="91"/>
      <c r="B1824" s="92"/>
      <c r="C1824" s="102"/>
      <c r="D1824" s="68"/>
      <c r="E1824" s="94"/>
      <c r="F1824" s="95"/>
      <c r="G1824" s="104"/>
      <c r="H1824" s="99"/>
      <c r="I1824" s="100"/>
      <c r="J1824" s="101"/>
    </row>
    <row r="1825" spans="1:10" ht="15.75" customHeight="1">
      <c r="A1825" s="91"/>
      <c r="B1825" s="92"/>
      <c r="C1825" s="102"/>
      <c r="D1825" s="68"/>
      <c r="E1825" s="94"/>
      <c r="F1825" s="95"/>
      <c r="G1825" s="104"/>
      <c r="H1825" s="99"/>
      <c r="I1825" s="100"/>
      <c r="J1825" s="101"/>
    </row>
    <row r="1826" spans="1:10" ht="15.75" customHeight="1">
      <c r="A1826" s="91"/>
      <c r="B1826" s="92"/>
      <c r="C1826" s="102"/>
      <c r="D1826" s="68"/>
      <c r="E1826" s="94"/>
      <c r="F1826" s="95"/>
      <c r="G1826" s="104"/>
      <c r="H1826" s="99"/>
      <c r="I1826" s="100"/>
      <c r="J1826" s="101"/>
    </row>
    <row r="1827" spans="1:10" ht="15.75" customHeight="1">
      <c r="A1827" s="91"/>
      <c r="B1827" s="92"/>
      <c r="C1827" s="102"/>
      <c r="D1827" s="68"/>
      <c r="E1827" s="94"/>
      <c r="F1827" s="95"/>
      <c r="G1827" s="104"/>
      <c r="H1827" s="99"/>
      <c r="I1827" s="100"/>
      <c r="J1827" s="101"/>
    </row>
    <row r="1828" spans="1:10" ht="15.75" customHeight="1">
      <c r="A1828" s="91"/>
      <c r="B1828" s="92"/>
      <c r="C1828" s="102"/>
      <c r="D1828" s="68"/>
      <c r="E1828" s="94"/>
      <c r="F1828" s="95"/>
      <c r="G1828" s="104"/>
      <c r="H1828" s="99"/>
      <c r="I1828" s="100"/>
      <c r="J1828" s="101"/>
    </row>
    <row r="1829" spans="1:10" ht="15.75" customHeight="1">
      <c r="A1829" s="91"/>
      <c r="B1829" s="92"/>
      <c r="C1829" s="102"/>
      <c r="D1829" s="68"/>
      <c r="E1829" s="94"/>
      <c r="F1829" s="95"/>
      <c r="G1829" s="104"/>
      <c r="H1829" s="99"/>
      <c r="I1829" s="100"/>
      <c r="J1829" s="101"/>
    </row>
    <row r="1830" spans="1:10" ht="15.75" customHeight="1">
      <c r="A1830" s="91"/>
      <c r="B1830" s="92"/>
      <c r="C1830" s="102"/>
      <c r="D1830" s="68"/>
      <c r="E1830" s="94"/>
      <c r="F1830" s="95"/>
      <c r="G1830" s="104"/>
      <c r="H1830" s="99"/>
      <c r="I1830" s="100"/>
      <c r="J1830" s="101"/>
    </row>
    <row r="1831" spans="1:10" ht="15.75" customHeight="1">
      <c r="A1831" s="91"/>
      <c r="B1831" s="92"/>
      <c r="C1831" s="102"/>
      <c r="D1831" s="68"/>
      <c r="E1831" s="94"/>
      <c r="F1831" s="95"/>
      <c r="G1831" s="104"/>
      <c r="H1831" s="99"/>
      <c r="I1831" s="100"/>
      <c r="J1831" s="101"/>
    </row>
    <row r="1832" spans="1:10" ht="15.75" customHeight="1">
      <c r="A1832" s="91"/>
      <c r="B1832" s="92"/>
      <c r="C1832" s="102"/>
      <c r="D1832" s="68"/>
      <c r="E1832" s="94"/>
      <c r="F1832" s="95"/>
      <c r="G1832" s="104"/>
      <c r="H1832" s="99"/>
      <c r="I1832" s="100"/>
      <c r="J1832" s="101"/>
    </row>
    <row r="1833" spans="1:10" ht="15.75" customHeight="1">
      <c r="A1833" s="91"/>
      <c r="B1833" s="92"/>
      <c r="C1833" s="102"/>
      <c r="D1833" s="68"/>
      <c r="E1833" s="94"/>
      <c r="F1833" s="95"/>
      <c r="G1833" s="104"/>
      <c r="H1833" s="99"/>
      <c r="I1833" s="100"/>
      <c r="J1833" s="101"/>
    </row>
    <row r="1834" spans="1:10" ht="15.75" customHeight="1">
      <c r="A1834" s="91"/>
      <c r="B1834" s="92"/>
      <c r="C1834" s="102"/>
      <c r="D1834" s="68"/>
      <c r="E1834" s="94"/>
      <c r="F1834" s="95"/>
      <c r="G1834" s="104"/>
      <c r="H1834" s="99"/>
      <c r="I1834" s="100"/>
      <c r="J1834" s="101"/>
    </row>
    <row r="1835" spans="1:10" ht="15.75" customHeight="1">
      <c r="A1835" s="91"/>
      <c r="B1835" s="92"/>
      <c r="C1835" s="102"/>
      <c r="D1835" s="68"/>
      <c r="E1835" s="94"/>
      <c r="F1835" s="95"/>
      <c r="G1835" s="104"/>
      <c r="H1835" s="99"/>
      <c r="I1835" s="100"/>
      <c r="J1835" s="101"/>
    </row>
    <row r="1836" spans="1:10" ht="15.75" customHeight="1">
      <c r="A1836" s="91"/>
      <c r="B1836" s="92"/>
      <c r="C1836" s="102"/>
      <c r="D1836" s="68"/>
      <c r="E1836" s="94"/>
      <c r="F1836" s="95"/>
      <c r="G1836" s="104"/>
      <c r="H1836" s="99"/>
      <c r="I1836" s="100"/>
      <c r="J1836" s="101"/>
    </row>
    <row r="1837" spans="1:10" ht="15.75" customHeight="1">
      <c r="A1837" s="91"/>
      <c r="B1837" s="92"/>
      <c r="C1837" s="102"/>
      <c r="D1837" s="68"/>
      <c r="E1837" s="94"/>
      <c r="F1837" s="95"/>
      <c r="G1837" s="104"/>
      <c r="H1837" s="99"/>
      <c r="I1837" s="100"/>
      <c r="J1837" s="101"/>
    </row>
    <row r="1838" spans="1:10" ht="15.75" customHeight="1">
      <c r="A1838" s="91"/>
      <c r="B1838" s="92"/>
      <c r="C1838" s="102"/>
      <c r="D1838" s="68"/>
      <c r="E1838" s="94"/>
      <c r="F1838" s="95"/>
      <c r="G1838" s="104"/>
      <c r="H1838" s="99"/>
      <c r="I1838" s="100"/>
      <c r="J1838" s="101"/>
    </row>
    <row r="1839" spans="1:10" ht="15.75" customHeight="1">
      <c r="A1839" s="91"/>
      <c r="B1839" s="92"/>
      <c r="C1839" s="102"/>
      <c r="D1839" s="68"/>
      <c r="E1839" s="94"/>
      <c r="F1839" s="95"/>
      <c r="G1839" s="104"/>
      <c r="H1839" s="99"/>
      <c r="I1839" s="100"/>
      <c r="J1839" s="101"/>
    </row>
    <row r="1840" spans="1:10" ht="15.75" customHeight="1">
      <c r="A1840" s="91"/>
      <c r="B1840" s="92"/>
      <c r="C1840" s="102"/>
      <c r="D1840" s="68"/>
      <c r="E1840" s="94"/>
      <c r="F1840" s="95"/>
      <c r="G1840" s="104"/>
      <c r="H1840" s="99"/>
      <c r="I1840" s="100"/>
      <c r="J1840" s="101"/>
    </row>
    <row r="1841" spans="1:10" ht="15.75" customHeight="1">
      <c r="A1841" s="91"/>
      <c r="B1841" s="92"/>
      <c r="C1841" s="102"/>
      <c r="D1841" s="68"/>
      <c r="E1841" s="94"/>
      <c r="F1841" s="95"/>
      <c r="G1841" s="104"/>
      <c r="H1841" s="99"/>
      <c r="I1841" s="100"/>
      <c r="J1841" s="101"/>
    </row>
    <row r="1842" spans="1:10" ht="15.75" customHeight="1">
      <c r="A1842" s="91"/>
      <c r="B1842" s="92"/>
      <c r="C1842" s="102"/>
      <c r="D1842" s="68"/>
      <c r="E1842" s="94"/>
      <c r="F1842" s="95"/>
      <c r="G1842" s="104"/>
      <c r="H1842" s="99"/>
      <c r="I1842" s="100"/>
      <c r="J1842" s="101"/>
    </row>
    <row r="1843" spans="1:10" ht="15.75" customHeight="1">
      <c r="A1843" s="91"/>
      <c r="B1843" s="92"/>
      <c r="C1843" s="102"/>
      <c r="D1843" s="68"/>
      <c r="E1843" s="94"/>
      <c r="F1843" s="95"/>
      <c r="G1843" s="104"/>
      <c r="H1843" s="99"/>
      <c r="I1843" s="100"/>
      <c r="J1843" s="101"/>
    </row>
    <row r="1844" spans="1:10" ht="15.75" customHeight="1">
      <c r="A1844" s="91"/>
      <c r="B1844" s="92"/>
      <c r="C1844" s="102"/>
      <c r="D1844" s="68"/>
      <c r="E1844" s="94"/>
      <c r="F1844" s="95"/>
      <c r="G1844" s="104"/>
      <c r="H1844" s="99"/>
      <c r="I1844" s="100"/>
      <c r="J1844" s="101"/>
    </row>
    <row r="1845" spans="1:10" ht="15.75" customHeight="1">
      <c r="A1845" s="91"/>
      <c r="B1845" s="92"/>
      <c r="C1845" s="102"/>
      <c r="D1845" s="68"/>
      <c r="E1845" s="94"/>
      <c r="F1845" s="95"/>
      <c r="G1845" s="104"/>
      <c r="H1845" s="99"/>
      <c r="I1845" s="100"/>
      <c r="J1845" s="101"/>
    </row>
    <row r="1846" spans="1:10" ht="15.75" customHeight="1">
      <c r="A1846" s="91"/>
      <c r="B1846" s="92"/>
      <c r="C1846" s="102"/>
      <c r="D1846" s="68"/>
      <c r="E1846" s="94"/>
      <c r="F1846" s="95"/>
      <c r="G1846" s="104"/>
      <c r="H1846" s="99"/>
      <c r="I1846" s="100"/>
      <c r="J1846" s="101"/>
    </row>
    <row r="1847" spans="1:10" ht="15.75" customHeight="1">
      <c r="A1847" s="91"/>
      <c r="B1847" s="92"/>
      <c r="C1847" s="102"/>
      <c r="D1847" s="68"/>
      <c r="E1847" s="94"/>
      <c r="F1847" s="95"/>
      <c r="G1847" s="104"/>
      <c r="H1847" s="99"/>
      <c r="I1847" s="100"/>
      <c r="J1847" s="101"/>
    </row>
    <row r="1848" spans="1:10" ht="15.75" customHeight="1">
      <c r="A1848" s="91"/>
      <c r="B1848" s="92"/>
      <c r="C1848" s="102"/>
      <c r="D1848" s="68"/>
      <c r="E1848" s="94"/>
      <c r="F1848" s="95"/>
      <c r="G1848" s="104"/>
      <c r="H1848" s="99"/>
      <c r="I1848" s="100"/>
      <c r="J1848" s="101"/>
    </row>
    <row r="1849" spans="1:10" ht="15.75" customHeight="1">
      <c r="A1849" s="91"/>
      <c r="B1849" s="92"/>
      <c r="C1849" s="102"/>
      <c r="D1849" s="68"/>
      <c r="E1849" s="94"/>
      <c r="F1849" s="95"/>
      <c r="G1849" s="104"/>
      <c r="H1849" s="99"/>
      <c r="I1849" s="100"/>
      <c r="J1849" s="101"/>
    </row>
    <row r="1850" spans="1:10" ht="15.75" customHeight="1">
      <c r="A1850" s="91"/>
      <c r="B1850" s="92"/>
      <c r="C1850" s="102"/>
      <c r="D1850" s="68"/>
      <c r="E1850" s="94"/>
      <c r="F1850" s="95"/>
      <c r="G1850" s="104"/>
      <c r="H1850" s="99"/>
      <c r="I1850" s="100"/>
      <c r="J1850" s="101"/>
    </row>
    <row r="1851" spans="1:10" ht="15.75" customHeight="1">
      <c r="A1851" s="91"/>
      <c r="B1851" s="92"/>
      <c r="C1851" s="102"/>
      <c r="D1851" s="68"/>
      <c r="E1851" s="94"/>
      <c r="F1851" s="95"/>
      <c r="G1851" s="104"/>
      <c r="H1851" s="99"/>
      <c r="I1851" s="100"/>
      <c r="J1851" s="101"/>
    </row>
    <row r="1852" spans="1:10" ht="15.75" customHeight="1">
      <c r="A1852" s="91"/>
      <c r="B1852" s="92"/>
      <c r="C1852" s="102"/>
      <c r="D1852" s="68"/>
      <c r="E1852" s="94"/>
      <c r="F1852" s="95"/>
      <c r="G1852" s="104"/>
      <c r="H1852" s="99"/>
      <c r="I1852" s="100"/>
      <c r="J1852" s="101"/>
    </row>
    <row r="1853" spans="1:10" ht="15.75" customHeight="1">
      <c r="A1853" s="91"/>
      <c r="B1853" s="92"/>
      <c r="C1853" s="102"/>
      <c r="D1853" s="68"/>
      <c r="E1853" s="94"/>
      <c r="F1853" s="95"/>
      <c r="G1853" s="104"/>
      <c r="H1853" s="99"/>
      <c r="I1853" s="100"/>
      <c r="J1853" s="101"/>
    </row>
    <row r="1854" spans="1:10" ht="15.75" customHeight="1">
      <c r="A1854" s="91"/>
      <c r="B1854" s="92"/>
      <c r="C1854" s="102"/>
      <c r="D1854" s="68"/>
      <c r="E1854" s="94"/>
      <c r="F1854" s="95"/>
      <c r="G1854" s="104"/>
      <c r="H1854" s="99"/>
      <c r="I1854" s="100"/>
      <c r="J1854" s="101"/>
    </row>
    <row r="1855" spans="1:10" ht="15.75" customHeight="1">
      <c r="A1855" s="91"/>
      <c r="B1855" s="92"/>
      <c r="C1855" s="102"/>
      <c r="D1855" s="68"/>
      <c r="E1855" s="94"/>
      <c r="F1855" s="95"/>
      <c r="G1855" s="104"/>
      <c r="H1855" s="99"/>
      <c r="I1855" s="100"/>
      <c r="J1855" s="101"/>
    </row>
    <row r="1856" spans="1:10" ht="15.75" customHeight="1">
      <c r="A1856" s="91"/>
      <c r="B1856" s="92"/>
      <c r="C1856" s="102"/>
      <c r="D1856" s="68"/>
      <c r="E1856" s="94"/>
      <c r="F1856" s="95"/>
      <c r="G1856" s="104"/>
      <c r="H1856" s="99"/>
      <c r="I1856" s="100"/>
      <c r="J1856" s="101"/>
    </row>
    <row r="1857" spans="1:10" ht="15.75" customHeight="1">
      <c r="A1857" s="91"/>
      <c r="B1857" s="92"/>
      <c r="C1857" s="102"/>
      <c r="D1857" s="68"/>
      <c r="E1857" s="94"/>
      <c r="F1857" s="95"/>
      <c r="G1857" s="104"/>
      <c r="H1857" s="99"/>
      <c r="I1857" s="100"/>
      <c r="J1857" s="101"/>
    </row>
    <row r="1858" spans="1:10" ht="15.75" customHeight="1">
      <c r="A1858" s="91"/>
      <c r="B1858" s="92"/>
      <c r="C1858" s="102"/>
      <c r="D1858" s="68"/>
      <c r="E1858" s="94"/>
      <c r="F1858" s="95"/>
      <c r="G1858" s="104"/>
      <c r="H1858" s="99"/>
      <c r="I1858" s="100"/>
      <c r="J1858" s="101"/>
    </row>
    <row r="1859" spans="1:10" ht="15.75" customHeight="1">
      <c r="A1859" s="91"/>
      <c r="B1859" s="92"/>
      <c r="C1859" s="102"/>
      <c r="D1859" s="68"/>
      <c r="E1859" s="94"/>
      <c r="F1859" s="95"/>
      <c r="G1859" s="104"/>
      <c r="H1859" s="99"/>
      <c r="I1859" s="100"/>
      <c r="J1859" s="101"/>
    </row>
    <row r="1860" spans="1:10" ht="15.75" customHeight="1">
      <c r="A1860" s="91"/>
      <c r="B1860" s="92"/>
      <c r="C1860" s="102"/>
      <c r="D1860" s="68"/>
      <c r="E1860" s="94"/>
      <c r="F1860" s="95"/>
      <c r="G1860" s="104"/>
      <c r="H1860" s="99"/>
      <c r="I1860" s="100"/>
      <c r="J1860" s="101"/>
    </row>
    <row r="1861" spans="1:10" ht="15.75" customHeight="1">
      <c r="A1861" s="91"/>
      <c r="B1861" s="92"/>
      <c r="C1861" s="102"/>
      <c r="D1861" s="68"/>
      <c r="E1861" s="94"/>
      <c r="F1861" s="95"/>
      <c r="G1861" s="104"/>
      <c r="H1861" s="99"/>
      <c r="I1861" s="100"/>
      <c r="J1861" s="101"/>
    </row>
    <row r="1862" spans="1:10" ht="15.75" customHeight="1">
      <c r="A1862" s="91"/>
      <c r="B1862" s="92"/>
      <c r="C1862" s="102"/>
      <c r="D1862" s="68"/>
      <c r="E1862" s="94"/>
      <c r="F1862" s="95"/>
      <c r="G1862" s="104"/>
      <c r="H1862" s="99"/>
      <c r="I1862" s="100"/>
      <c r="J1862" s="101"/>
    </row>
    <row r="1863" spans="1:10" ht="15.75" customHeight="1">
      <c r="A1863" s="91"/>
      <c r="B1863" s="92"/>
      <c r="C1863" s="102"/>
      <c r="D1863" s="68"/>
      <c r="E1863" s="94"/>
      <c r="F1863" s="95"/>
      <c r="G1863" s="104"/>
      <c r="H1863" s="99"/>
      <c r="I1863" s="100"/>
      <c r="J1863" s="101"/>
    </row>
    <row r="1864" spans="1:10" ht="15.75" customHeight="1">
      <c r="A1864" s="91"/>
      <c r="B1864" s="92"/>
      <c r="C1864" s="102"/>
      <c r="D1864" s="68"/>
      <c r="E1864" s="94"/>
      <c r="F1864" s="95"/>
      <c r="G1864" s="104"/>
      <c r="H1864" s="99"/>
      <c r="I1864" s="100"/>
      <c r="J1864" s="101"/>
    </row>
    <row r="1865" spans="1:10" ht="15.75" customHeight="1">
      <c r="A1865" s="91"/>
      <c r="B1865" s="92"/>
      <c r="C1865" s="102"/>
      <c r="D1865" s="68"/>
      <c r="E1865" s="94"/>
      <c r="F1865" s="95"/>
      <c r="G1865" s="104"/>
      <c r="H1865" s="99"/>
      <c r="I1865" s="100"/>
      <c r="J1865" s="101"/>
    </row>
    <row r="1866" spans="1:10" ht="15.75" customHeight="1">
      <c r="A1866" s="91"/>
      <c r="B1866" s="92"/>
      <c r="C1866" s="102"/>
      <c r="D1866" s="68"/>
      <c r="E1866" s="94"/>
      <c r="F1866" s="95"/>
      <c r="G1866" s="104"/>
      <c r="H1866" s="99"/>
      <c r="I1866" s="100"/>
      <c r="J1866" s="101"/>
    </row>
    <row r="1867" spans="1:10" ht="15.75" customHeight="1">
      <c r="A1867" s="91"/>
      <c r="B1867" s="92"/>
      <c r="C1867" s="102"/>
      <c r="D1867" s="68"/>
      <c r="E1867" s="94"/>
      <c r="F1867" s="95"/>
      <c r="G1867" s="104"/>
      <c r="H1867" s="99"/>
      <c r="I1867" s="100"/>
      <c r="J1867" s="101"/>
    </row>
    <row r="1868" spans="1:10" ht="15.75" customHeight="1">
      <c r="A1868" s="91"/>
      <c r="B1868" s="92"/>
      <c r="C1868" s="102"/>
      <c r="D1868" s="68"/>
      <c r="E1868" s="94"/>
      <c r="F1868" s="95"/>
      <c r="G1868" s="104"/>
      <c r="H1868" s="99"/>
      <c r="I1868" s="100"/>
      <c r="J1868" s="101"/>
    </row>
    <row r="1869" spans="1:10" ht="15.75" customHeight="1">
      <c r="A1869" s="91"/>
      <c r="B1869" s="92"/>
      <c r="C1869" s="102"/>
      <c r="D1869" s="68"/>
      <c r="E1869" s="94"/>
      <c r="F1869" s="95"/>
      <c r="G1869" s="104"/>
      <c r="H1869" s="99"/>
      <c r="I1869" s="100"/>
      <c r="J1869" s="101"/>
    </row>
    <row r="1870" spans="1:10" ht="15.75" customHeight="1">
      <c r="A1870" s="91"/>
      <c r="B1870" s="92"/>
      <c r="C1870" s="102"/>
      <c r="D1870" s="68"/>
      <c r="E1870" s="94"/>
      <c r="F1870" s="95"/>
      <c r="G1870" s="104"/>
      <c r="H1870" s="99"/>
      <c r="I1870" s="100"/>
      <c r="J1870" s="101"/>
    </row>
    <row r="1871" spans="1:10" ht="15.75" customHeight="1">
      <c r="A1871" s="91"/>
      <c r="B1871" s="92"/>
      <c r="C1871" s="102"/>
      <c r="D1871" s="68"/>
      <c r="E1871" s="94"/>
      <c r="F1871" s="95"/>
      <c r="G1871" s="104"/>
      <c r="H1871" s="99"/>
      <c r="I1871" s="100"/>
      <c r="J1871" s="101"/>
    </row>
    <row r="1872" spans="1:10" ht="15.75" customHeight="1">
      <c r="A1872" s="91"/>
      <c r="B1872" s="92"/>
      <c r="C1872" s="102"/>
      <c r="D1872" s="68"/>
      <c r="E1872" s="94"/>
      <c r="F1872" s="95"/>
      <c r="G1872" s="104"/>
      <c r="H1872" s="99"/>
      <c r="I1872" s="100"/>
      <c r="J1872" s="101"/>
    </row>
    <row r="1873" spans="1:10" ht="15.75" customHeight="1">
      <c r="A1873" s="91"/>
      <c r="B1873" s="92"/>
      <c r="C1873" s="102"/>
      <c r="D1873" s="68"/>
      <c r="E1873" s="94"/>
      <c r="F1873" s="95"/>
      <c r="G1873" s="104"/>
      <c r="H1873" s="99"/>
      <c r="I1873" s="100"/>
      <c r="J1873" s="101"/>
    </row>
    <row r="1874" spans="1:10" ht="15.75" customHeight="1">
      <c r="A1874" s="91"/>
      <c r="B1874" s="92"/>
      <c r="C1874" s="102"/>
      <c r="D1874" s="68"/>
      <c r="E1874" s="94"/>
      <c r="F1874" s="95"/>
      <c r="G1874" s="104"/>
      <c r="H1874" s="99"/>
      <c r="I1874" s="100"/>
      <c r="J1874" s="101"/>
    </row>
    <row r="1875" spans="1:10" ht="15.75" customHeight="1">
      <c r="A1875" s="91"/>
      <c r="B1875" s="92"/>
      <c r="C1875" s="102"/>
      <c r="D1875" s="68"/>
      <c r="E1875" s="94"/>
      <c r="F1875" s="95"/>
      <c r="G1875" s="104"/>
      <c r="H1875" s="99"/>
      <c r="I1875" s="100"/>
      <c r="J1875" s="101"/>
    </row>
    <row r="1876" spans="1:10" ht="15.75" customHeight="1">
      <c r="A1876" s="91"/>
      <c r="B1876" s="92"/>
      <c r="C1876" s="102"/>
      <c r="D1876" s="68"/>
      <c r="E1876" s="94"/>
      <c r="F1876" s="95"/>
      <c r="G1876" s="104"/>
      <c r="H1876" s="99"/>
      <c r="I1876" s="100"/>
      <c r="J1876" s="101"/>
    </row>
    <row r="1877" spans="1:10" ht="15.75" customHeight="1">
      <c r="A1877" s="91"/>
      <c r="B1877" s="92"/>
      <c r="C1877" s="102"/>
      <c r="D1877" s="68"/>
      <c r="E1877" s="94"/>
      <c r="F1877" s="95"/>
      <c r="G1877" s="104"/>
      <c r="H1877" s="99"/>
      <c r="I1877" s="100"/>
      <c r="J1877" s="101"/>
    </row>
    <row r="1878" spans="1:10" ht="15.75" customHeight="1">
      <c r="A1878" s="91"/>
      <c r="B1878" s="92"/>
      <c r="C1878" s="102"/>
      <c r="D1878" s="68"/>
      <c r="E1878" s="94"/>
      <c r="F1878" s="95"/>
      <c r="G1878" s="104"/>
      <c r="H1878" s="99"/>
      <c r="I1878" s="100"/>
      <c r="J1878" s="101"/>
    </row>
    <row r="1879" spans="1:10" ht="15.75" customHeight="1">
      <c r="A1879" s="91"/>
      <c r="B1879" s="92"/>
      <c r="C1879" s="102"/>
      <c r="D1879" s="68"/>
      <c r="E1879" s="94"/>
      <c r="F1879" s="95"/>
      <c r="G1879" s="104"/>
      <c r="H1879" s="99"/>
      <c r="I1879" s="100"/>
      <c r="J1879" s="101"/>
    </row>
    <row r="1880" spans="1:10" ht="15.75" customHeight="1">
      <c r="A1880" s="91"/>
      <c r="B1880" s="92"/>
      <c r="C1880" s="102"/>
      <c r="D1880" s="68"/>
      <c r="E1880" s="94"/>
      <c r="F1880" s="95"/>
      <c r="G1880" s="104"/>
      <c r="H1880" s="99"/>
      <c r="I1880" s="100"/>
      <c r="J1880" s="101"/>
    </row>
    <row r="1881" spans="1:10" ht="15.75" customHeight="1">
      <c r="A1881" s="91"/>
      <c r="B1881" s="92"/>
      <c r="C1881" s="102"/>
      <c r="D1881" s="68"/>
      <c r="E1881" s="94"/>
      <c r="F1881" s="95"/>
      <c r="G1881" s="104"/>
      <c r="H1881" s="99"/>
      <c r="I1881" s="100"/>
      <c r="J1881" s="101"/>
    </row>
    <row r="1882" spans="1:10" ht="15.75" customHeight="1">
      <c r="A1882" s="91"/>
      <c r="B1882" s="92"/>
      <c r="C1882" s="102"/>
      <c r="D1882" s="68"/>
      <c r="E1882" s="94"/>
      <c r="F1882" s="95"/>
      <c r="G1882" s="104"/>
      <c r="H1882" s="99"/>
      <c r="I1882" s="100"/>
      <c r="J1882" s="101"/>
    </row>
    <row r="1883" spans="1:10" ht="15.75" customHeight="1">
      <c r="A1883" s="91"/>
      <c r="B1883" s="92"/>
      <c r="C1883" s="102"/>
      <c r="D1883" s="68"/>
      <c r="E1883" s="94"/>
      <c r="F1883" s="95"/>
      <c r="G1883" s="104"/>
      <c r="H1883" s="99"/>
      <c r="I1883" s="100"/>
      <c r="J1883" s="101"/>
    </row>
    <row r="1884" spans="1:10" ht="15.75" customHeight="1">
      <c r="A1884" s="91"/>
      <c r="B1884" s="92"/>
      <c r="C1884" s="102"/>
      <c r="D1884" s="68"/>
      <c r="E1884" s="94"/>
      <c r="F1884" s="95"/>
      <c r="G1884" s="104"/>
      <c r="H1884" s="99"/>
      <c r="I1884" s="100"/>
      <c r="J1884" s="101"/>
    </row>
    <row r="1885" spans="1:10" ht="15.75" customHeight="1">
      <c r="A1885" s="91"/>
      <c r="B1885" s="92"/>
      <c r="C1885" s="102"/>
      <c r="D1885" s="68"/>
      <c r="E1885" s="94"/>
      <c r="F1885" s="95"/>
      <c r="G1885" s="104"/>
      <c r="H1885" s="99"/>
      <c r="I1885" s="100"/>
      <c r="J1885" s="101"/>
    </row>
    <row r="1886" spans="1:10" ht="15.75" customHeight="1">
      <c r="A1886" s="91"/>
      <c r="B1886" s="92"/>
      <c r="C1886" s="102"/>
      <c r="D1886" s="68"/>
      <c r="E1886" s="94"/>
      <c r="F1886" s="95"/>
      <c r="G1886" s="104"/>
      <c r="H1886" s="99"/>
      <c r="I1886" s="100"/>
      <c r="J1886" s="101"/>
    </row>
    <row r="1887" spans="1:10" ht="15.75" customHeight="1">
      <c r="A1887" s="91"/>
      <c r="B1887" s="92"/>
      <c r="C1887" s="102"/>
      <c r="D1887" s="68"/>
      <c r="E1887" s="94"/>
      <c r="F1887" s="95"/>
      <c r="G1887" s="104"/>
      <c r="H1887" s="99"/>
      <c r="I1887" s="100"/>
      <c r="J1887" s="101"/>
    </row>
    <row r="1888" spans="1:10" ht="15.75" customHeight="1">
      <c r="A1888" s="91"/>
      <c r="B1888" s="92"/>
      <c r="C1888" s="102"/>
      <c r="D1888" s="68"/>
      <c r="E1888" s="94"/>
      <c r="F1888" s="95"/>
      <c r="G1888" s="104"/>
      <c r="H1888" s="99"/>
      <c r="I1888" s="100"/>
      <c r="J1888" s="101"/>
    </row>
    <row r="1889" spans="1:10" ht="15.75" customHeight="1">
      <c r="A1889" s="91"/>
      <c r="B1889" s="92"/>
      <c r="C1889" s="102"/>
      <c r="D1889" s="68"/>
      <c r="E1889" s="94"/>
      <c r="F1889" s="95"/>
      <c r="G1889" s="104"/>
      <c r="H1889" s="99"/>
      <c r="I1889" s="100"/>
      <c r="J1889" s="101"/>
    </row>
    <row r="1890" spans="1:10" ht="15.75" customHeight="1">
      <c r="A1890" s="91"/>
      <c r="B1890" s="92"/>
      <c r="C1890" s="102"/>
      <c r="D1890" s="68"/>
      <c r="E1890" s="94"/>
      <c r="F1890" s="95"/>
      <c r="G1890" s="104"/>
      <c r="H1890" s="99"/>
      <c r="I1890" s="100"/>
      <c r="J1890" s="101"/>
    </row>
    <row r="1891" spans="1:10" ht="15.75" customHeight="1">
      <c r="A1891" s="91"/>
      <c r="B1891" s="92"/>
      <c r="C1891" s="102"/>
      <c r="D1891" s="68"/>
      <c r="E1891" s="94"/>
      <c r="F1891" s="95"/>
      <c r="G1891" s="104"/>
      <c r="H1891" s="99"/>
      <c r="I1891" s="100"/>
      <c r="J1891" s="101"/>
    </row>
    <row r="1892" spans="1:10" ht="15.75" customHeight="1">
      <c r="A1892" s="91"/>
      <c r="B1892" s="92"/>
      <c r="C1892" s="102"/>
      <c r="D1892" s="68"/>
      <c r="E1892" s="94"/>
      <c r="F1892" s="95"/>
      <c r="G1892" s="104"/>
      <c r="H1892" s="99"/>
      <c r="I1892" s="100"/>
      <c r="J1892" s="101"/>
    </row>
    <row r="1893" spans="1:10" ht="15.75" customHeight="1">
      <c r="A1893" s="91"/>
      <c r="B1893" s="92"/>
      <c r="C1893" s="102"/>
      <c r="D1893" s="68"/>
      <c r="E1893" s="94"/>
      <c r="F1893" s="95"/>
      <c r="G1893" s="104"/>
      <c r="H1893" s="99"/>
      <c r="I1893" s="100"/>
      <c r="J1893" s="101"/>
    </row>
    <row r="1894" spans="1:10" ht="15.75" customHeight="1">
      <c r="A1894" s="91"/>
      <c r="B1894" s="92"/>
      <c r="C1894" s="102"/>
      <c r="D1894" s="68"/>
      <c r="E1894" s="94"/>
      <c r="F1894" s="95"/>
      <c r="G1894" s="104"/>
      <c r="H1894" s="99"/>
      <c r="I1894" s="100"/>
      <c r="J1894" s="101"/>
    </row>
    <row r="1895" spans="1:10" ht="15.75" customHeight="1">
      <c r="A1895" s="91"/>
      <c r="B1895" s="92"/>
      <c r="C1895" s="102"/>
      <c r="D1895" s="68"/>
      <c r="E1895" s="94"/>
      <c r="F1895" s="95"/>
      <c r="G1895" s="104"/>
      <c r="H1895" s="99"/>
      <c r="I1895" s="100"/>
      <c r="J1895" s="101"/>
    </row>
    <row r="1896" spans="1:10" ht="15.75" customHeight="1">
      <c r="A1896" s="91"/>
      <c r="B1896" s="92"/>
      <c r="C1896" s="102"/>
      <c r="D1896" s="68"/>
      <c r="E1896" s="94"/>
      <c r="F1896" s="95"/>
      <c r="G1896" s="104"/>
      <c r="H1896" s="99"/>
      <c r="I1896" s="100"/>
      <c r="J1896" s="101"/>
    </row>
    <row r="1897" spans="1:10" ht="15.75" customHeight="1">
      <c r="A1897" s="91"/>
      <c r="B1897" s="92"/>
      <c r="C1897" s="102"/>
      <c r="D1897" s="68"/>
      <c r="E1897" s="94"/>
      <c r="F1897" s="95"/>
      <c r="G1897" s="104"/>
      <c r="H1897" s="99"/>
      <c r="I1897" s="100"/>
      <c r="J1897" s="101"/>
    </row>
    <row r="1898" spans="1:10" ht="15.75" customHeight="1">
      <c r="A1898" s="91"/>
      <c r="B1898" s="92"/>
      <c r="C1898" s="102"/>
      <c r="D1898" s="68"/>
      <c r="E1898" s="94"/>
      <c r="F1898" s="95"/>
      <c r="G1898" s="104"/>
      <c r="H1898" s="99"/>
      <c r="I1898" s="100"/>
      <c r="J1898" s="101"/>
    </row>
    <row r="1899" spans="1:10" ht="15.75" customHeight="1">
      <c r="A1899" s="91"/>
      <c r="B1899" s="92"/>
      <c r="C1899" s="102"/>
      <c r="D1899" s="68"/>
      <c r="E1899" s="94"/>
      <c r="F1899" s="95"/>
      <c r="G1899" s="104"/>
      <c r="H1899" s="99"/>
      <c r="I1899" s="100"/>
      <c r="J1899" s="101"/>
    </row>
    <row r="1900" spans="1:10" ht="15.75" customHeight="1">
      <c r="A1900" s="91"/>
      <c r="B1900" s="92"/>
      <c r="C1900" s="102"/>
      <c r="D1900" s="68"/>
      <c r="E1900" s="94"/>
      <c r="F1900" s="95"/>
      <c r="G1900" s="104"/>
      <c r="H1900" s="99"/>
      <c r="I1900" s="100"/>
      <c r="J1900" s="101"/>
    </row>
    <row r="1901" spans="1:10" ht="15.75" customHeight="1">
      <c r="A1901" s="91"/>
      <c r="B1901" s="92"/>
      <c r="C1901" s="102"/>
      <c r="D1901" s="68"/>
      <c r="E1901" s="94"/>
      <c r="F1901" s="95"/>
      <c r="G1901" s="104"/>
      <c r="H1901" s="99"/>
      <c r="I1901" s="100"/>
      <c r="J1901" s="101"/>
    </row>
    <row r="1902" spans="1:10" ht="15.75" customHeight="1">
      <c r="A1902" s="91"/>
      <c r="B1902" s="92"/>
      <c r="C1902" s="102"/>
      <c r="D1902" s="68"/>
      <c r="E1902" s="94"/>
      <c r="F1902" s="95"/>
      <c r="G1902" s="104"/>
      <c r="H1902" s="99"/>
      <c r="I1902" s="100"/>
      <c r="J1902" s="101"/>
    </row>
    <row r="1903" spans="1:10" ht="15.75" customHeight="1">
      <c r="A1903" s="91"/>
      <c r="B1903" s="92"/>
      <c r="C1903" s="102"/>
      <c r="D1903" s="68"/>
      <c r="E1903" s="94"/>
      <c r="F1903" s="95"/>
      <c r="G1903" s="104"/>
      <c r="H1903" s="99"/>
      <c r="I1903" s="100"/>
      <c r="J1903" s="101"/>
    </row>
    <row r="1904" spans="1:10" ht="15.75" customHeight="1">
      <c r="A1904" s="91"/>
      <c r="B1904" s="92"/>
      <c r="C1904" s="102"/>
      <c r="D1904" s="68"/>
      <c r="E1904" s="94"/>
      <c r="F1904" s="95"/>
      <c r="G1904" s="104"/>
      <c r="H1904" s="99"/>
      <c r="I1904" s="100"/>
      <c r="J1904" s="101"/>
    </row>
    <row r="1905" spans="1:10" ht="15.75" customHeight="1">
      <c r="A1905" s="91"/>
      <c r="B1905" s="92"/>
      <c r="C1905" s="102"/>
      <c r="D1905" s="68"/>
      <c r="E1905" s="94"/>
      <c r="F1905" s="95"/>
      <c r="G1905" s="104"/>
      <c r="H1905" s="99"/>
      <c r="I1905" s="100"/>
      <c r="J1905" s="101"/>
    </row>
    <row r="1906" spans="1:10" ht="15.75" customHeight="1">
      <c r="A1906" s="91"/>
      <c r="B1906" s="92"/>
      <c r="C1906" s="102"/>
      <c r="D1906" s="68"/>
      <c r="E1906" s="94"/>
      <c r="F1906" s="95"/>
      <c r="G1906" s="104"/>
      <c r="H1906" s="99"/>
      <c r="I1906" s="100"/>
      <c r="J1906" s="101"/>
    </row>
    <row r="1907" spans="1:10" ht="15.75" customHeight="1">
      <c r="A1907" s="91"/>
      <c r="B1907" s="92"/>
      <c r="C1907" s="102"/>
      <c r="D1907" s="68"/>
      <c r="E1907" s="94"/>
      <c r="F1907" s="95"/>
      <c r="G1907" s="104"/>
      <c r="H1907" s="99"/>
      <c r="I1907" s="100"/>
      <c r="J1907" s="101"/>
    </row>
    <row r="1908" spans="1:10" ht="15.75" customHeight="1">
      <c r="A1908" s="91"/>
      <c r="B1908" s="92"/>
      <c r="C1908" s="102"/>
      <c r="D1908" s="68"/>
      <c r="E1908" s="94"/>
      <c r="F1908" s="95"/>
      <c r="G1908" s="104"/>
      <c r="H1908" s="99"/>
      <c r="I1908" s="100"/>
      <c r="J1908" s="101"/>
    </row>
    <row r="1909" spans="1:10" ht="15.75" customHeight="1">
      <c r="A1909" s="91"/>
      <c r="B1909" s="92"/>
      <c r="C1909" s="102"/>
      <c r="D1909" s="68"/>
      <c r="E1909" s="94"/>
      <c r="F1909" s="95"/>
      <c r="G1909" s="104"/>
      <c r="H1909" s="99"/>
      <c r="I1909" s="100"/>
      <c r="J1909" s="101"/>
    </row>
    <row r="1910" spans="1:10" ht="15.75" customHeight="1">
      <c r="A1910" s="91"/>
      <c r="B1910" s="92"/>
      <c r="C1910" s="102"/>
      <c r="D1910" s="68"/>
      <c r="E1910" s="94"/>
      <c r="F1910" s="95"/>
      <c r="G1910" s="104"/>
      <c r="H1910" s="99"/>
      <c r="I1910" s="100"/>
      <c r="J1910" s="101"/>
    </row>
    <row r="1911" spans="1:10" ht="15.75" customHeight="1">
      <c r="A1911" s="91"/>
      <c r="B1911" s="92"/>
      <c r="C1911" s="102"/>
      <c r="D1911" s="68"/>
      <c r="E1911" s="94"/>
      <c r="F1911" s="95"/>
      <c r="G1911" s="104"/>
      <c r="H1911" s="99"/>
      <c r="I1911" s="100"/>
      <c r="J1911" s="101"/>
    </row>
    <row r="1912" spans="1:10" ht="15.75" customHeight="1">
      <c r="A1912" s="91"/>
      <c r="B1912" s="92"/>
      <c r="C1912" s="102"/>
      <c r="D1912" s="68"/>
      <c r="E1912" s="94"/>
      <c r="F1912" s="95"/>
      <c r="G1912" s="104"/>
      <c r="H1912" s="99"/>
      <c r="I1912" s="100"/>
      <c r="J1912" s="101"/>
    </row>
    <row r="1913" spans="1:10" ht="15.75" customHeight="1">
      <c r="A1913" s="91"/>
      <c r="B1913" s="92"/>
      <c r="C1913" s="102"/>
      <c r="D1913" s="68"/>
      <c r="E1913" s="94"/>
      <c r="F1913" s="95"/>
      <c r="G1913" s="104"/>
      <c r="H1913" s="99"/>
      <c r="I1913" s="100"/>
      <c r="J1913" s="101"/>
    </row>
    <row r="1914" spans="1:10" ht="15.75" customHeight="1">
      <c r="A1914" s="91"/>
      <c r="B1914" s="92"/>
      <c r="C1914" s="102"/>
      <c r="D1914" s="68"/>
      <c r="E1914" s="94"/>
      <c r="F1914" s="95"/>
      <c r="G1914" s="104"/>
      <c r="H1914" s="99"/>
      <c r="I1914" s="100"/>
      <c r="J1914" s="101"/>
    </row>
    <row r="1915" spans="1:10" ht="15.75" customHeight="1">
      <c r="A1915" s="91"/>
      <c r="B1915" s="92"/>
      <c r="C1915" s="102"/>
      <c r="D1915" s="68"/>
      <c r="E1915" s="94"/>
      <c r="F1915" s="95"/>
      <c r="G1915" s="104"/>
      <c r="H1915" s="99"/>
      <c r="I1915" s="100"/>
      <c r="J1915" s="101"/>
    </row>
    <row r="1916" spans="1:10" ht="15.75" customHeight="1">
      <c r="A1916" s="91"/>
      <c r="B1916" s="92"/>
      <c r="C1916" s="102"/>
      <c r="D1916" s="68"/>
      <c r="E1916" s="94"/>
      <c r="F1916" s="95"/>
      <c r="G1916" s="104"/>
      <c r="H1916" s="99"/>
      <c r="I1916" s="100"/>
      <c r="J1916" s="101"/>
    </row>
    <row r="1917" spans="1:10" ht="15.75" customHeight="1">
      <c r="A1917" s="91"/>
      <c r="B1917" s="92"/>
      <c r="C1917" s="102"/>
      <c r="D1917" s="68"/>
      <c r="E1917" s="94"/>
      <c r="F1917" s="95"/>
      <c r="G1917" s="104"/>
      <c r="H1917" s="99"/>
      <c r="I1917" s="100"/>
      <c r="J1917" s="101"/>
    </row>
    <row r="1918" spans="1:10" ht="15.75" customHeight="1">
      <c r="A1918" s="91"/>
      <c r="B1918" s="92"/>
      <c r="C1918" s="102"/>
      <c r="D1918" s="68"/>
      <c r="E1918" s="94"/>
      <c r="F1918" s="95"/>
      <c r="G1918" s="104"/>
      <c r="H1918" s="99"/>
      <c r="I1918" s="100"/>
      <c r="J1918" s="101"/>
    </row>
    <row r="1919" spans="1:10" ht="15.75" customHeight="1">
      <c r="A1919" s="91"/>
      <c r="B1919" s="92"/>
      <c r="C1919" s="102"/>
      <c r="D1919" s="68"/>
      <c r="E1919" s="94"/>
      <c r="F1919" s="95"/>
      <c r="G1919" s="104"/>
      <c r="H1919" s="99"/>
      <c r="I1919" s="100"/>
      <c r="J1919" s="101"/>
    </row>
    <row r="1920" spans="1:10" ht="15.75" customHeight="1">
      <c r="A1920" s="91"/>
      <c r="B1920" s="92"/>
      <c r="C1920" s="102"/>
      <c r="D1920" s="68"/>
      <c r="E1920" s="94"/>
      <c r="F1920" s="95"/>
      <c r="G1920" s="104"/>
      <c r="H1920" s="99"/>
      <c r="I1920" s="100"/>
      <c r="J1920" s="101"/>
    </row>
    <row r="1921" spans="1:10" ht="15.75" customHeight="1">
      <c r="A1921" s="91"/>
      <c r="B1921" s="92"/>
      <c r="C1921" s="102"/>
      <c r="D1921" s="68"/>
      <c r="E1921" s="94"/>
      <c r="F1921" s="95"/>
      <c r="G1921" s="104"/>
      <c r="H1921" s="99"/>
      <c r="I1921" s="100"/>
      <c r="J1921" s="101"/>
    </row>
    <row r="1922" spans="1:10" ht="15.75" customHeight="1">
      <c r="A1922" s="91"/>
      <c r="B1922" s="92"/>
      <c r="C1922" s="102"/>
      <c r="D1922" s="68"/>
      <c r="E1922" s="94"/>
      <c r="F1922" s="95"/>
      <c r="G1922" s="104"/>
      <c r="H1922" s="99"/>
      <c r="I1922" s="100"/>
      <c r="J1922" s="101"/>
    </row>
    <row r="1923" spans="1:10" ht="15.75" customHeight="1">
      <c r="A1923" s="91"/>
      <c r="B1923" s="92"/>
      <c r="C1923" s="102"/>
      <c r="D1923" s="68"/>
      <c r="E1923" s="94"/>
      <c r="F1923" s="95"/>
      <c r="G1923" s="104"/>
      <c r="H1923" s="99"/>
      <c r="I1923" s="100"/>
      <c r="J1923" s="101"/>
    </row>
    <row r="1924" spans="1:10" ht="15.75" customHeight="1">
      <c r="A1924" s="91"/>
      <c r="B1924" s="92"/>
      <c r="C1924" s="102"/>
      <c r="D1924" s="68"/>
      <c r="E1924" s="94"/>
      <c r="F1924" s="95"/>
      <c r="G1924" s="104"/>
      <c r="H1924" s="99"/>
      <c r="I1924" s="100"/>
      <c r="J1924" s="101"/>
    </row>
    <row r="1925" spans="1:10" ht="15.75" customHeight="1">
      <c r="A1925" s="91"/>
      <c r="B1925" s="92"/>
      <c r="C1925" s="102"/>
      <c r="D1925" s="68"/>
      <c r="E1925" s="94"/>
      <c r="F1925" s="95"/>
      <c r="G1925" s="104"/>
      <c r="H1925" s="99"/>
      <c r="I1925" s="100"/>
      <c r="J1925" s="101"/>
    </row>
    <row r="1926" spans="1:10" ht="15.75" customHeight="1">
      <c r="A1926" s="91"/>
      <c r="B1926" s="92"/>
      <c r="C1926" s="102"/>
      <c r="D1926" s="68"/>
      <c r="E1926" s="94"/>
      <c r="F1926" s="95"/>
      <c r="G1926" s="104"/>
      <c r="H1926" s="99"/>
      <c r="I1926" s="100"/>
      <c r="J1926" s="101"/>
    </row>
    <row r="1927" spans="1:10" ht="15.75" customHeight="1">
      <c r="A1927" s="91"/>
      <c r="B1927" s="92"/>
      <c r="C1927" s="102"/>
      <c r="D1927" s="68"/>
      <c r="E1927" s="94"/>
      <c r="F1927" s="95"/>
      <c r="G1927" s="104"/>
      <c r="H1927" s="99"/>
      <c r="I1927" s="100"/>
      <c r="J1927" s="101"/>
    </row>
    <row r="1928" spans="1:10" ht="15.75" customHeight="1">
      <c r="A1928" s="91"/>
      <c r="B1928" s="92"/>
      <c r="C1928" s="102"/>
      <c r="D1928" s="68"/>
      <c r="E1928" s="94"/>
      <c r="F1928" s="95"/>
      <c r="G1928" s="104"/>
      <c r="H1928" s="99"/>
      <c r="I1928" s="100"/>
      <c r="J1928" s="101"/>
    </row>
    <row r="1929" spans="1:10" ht="15.75" customHeight="1">
      <c r="A1929" s="91"/>
      <c r="B1929" s="92"/>
      <c r="C1929" s="102"/>
      <c r="D1929" s="68"/>
      <c r="E1929" s="94"/>
      <c r="F1929" s="95"/>
      <c r="G1929" s="104"/>
      <c r="H1929" s="99"/>
      <c r="I1929" s="100"/>
      <c r="J1929" s="101"/>
    </row>
    <row r="1930" spans="1:10" ht="15.75" customHeight="1">
      <c r="A1930" s="91"/>
      <c r="B1930" s="92"/>
      <c r="C1930" s="102"/>
      <c r="D1930" s="68"/>
      <c r="E1930" s="94"/>
      <c r="F1930" s="95"/>
      <c r="G1930" s="104"/>
      <c r="H1930" s="99"/>
      <c r="I1930" s="100"/>
      <c r="J1930" s="101"/>
    </row>
    <row r="1931" spans="1:10" ht="15.75" customHeight="1">
      <c r="A1931" s="91"/>
      <c r="B1931" s="92"/>
      <c r="C1931" s="102"/>
      <c r="D1931" s="68"/>
      <c r="E1931" s="94"/>
      <c r="F1931" s="95"/>
      <c r="G1931" s="104"/>
      <c r="H1931" s="99"/>
      <c r="I1931" s="100"/>
      <c r="J1931" s="101"/>
    </row>
    <row r="1932" spans="1:10" ht="15.75" customHeight="1">
      <c r="A1932" s="91"/>
      <c r="B1932" s="92"/>
      <c r="C1932" s="102"/>
      <c r="D1932" s="68"/>
      <c r="E1932" s="94"/>
      <c r="F1932" s="95"/>
      <c r="G1932" s="104"/>
      <c r="H1932" s="99"/>
      <c r="I1932" s="100"/>
      <c r="J1932" s="101"/>
    </row>
    <row r="1933" spans="1:10" ht="15.75" customHeight="1">
      <c r="A1933" s="91"/>
      <c r="B1933" s="92"/>
      <c r="C1933" s="102"/>
      <c r="D1933" s="68"/>
      <c r="E1933" s="94"/>
      <c r="F1933" s="95"/>
      <c r="G1933" s="104"/>
      <c r="H1933" s="99"/>
      <c r="I1933" s="100"/>
      <c r="J1933" s="101"/>
    </row>
    <row r="1934" spans="1:10" ht="15.75" customHeight="1">
      <c r="A1934" s="91"/>
      <c r="B1934" s="92"/>
      <c r="C1934" s="102"/>
      <c r="D1934" s="68"/>
      <c r="E1934" s="94"/>
      <c r="F1934" s="95"/>
      <c r="G1934" s="104"/>
      <c r="H1934" s="99"/>
      <c r="I1934" s="100"/>
      <c r="J1934" s="101"/>
    </row>
    <row r="1935" spans="1:10" ht="15.75" customHeight="1">
      <c r="A1935" s="91"/>
      <c r="B1935" s="92"/>
      <c r="C1935" s="102"/>
      <c r="D1935" s="68"/>
      <c r="E1935" s="94"/>
      <c r="F1935" s="95"/>
      <c r="G1935" s="104"/>
      <c r="H1935" s="99"/>
      <c r="I1935" s="100"/>
      <c r="J1935" s="101"/>
    </row>
    <row r="1936" spans="1:10" ht="15.75" customHeight="1">
      <c r="A1936" s="91"/>
      <c r="B1936" s="92"/>
      <c r="C1936" s="102"/>
      <c r="D1936" s="68"/>
      <c r="E1936" s="94"/>
      <c r="F1936" s="95"/>
      <c r="G1936" s="104"/>
      <c r="H1936" s="99"/>
      <c r="I1936" s="100"/>
      <c r="J1936" s="101"/>
    </row>
    <row r="1937" spans="1:10" ht="15.75" customHeight="1">
      <c r="A1937" s="91"/>
      <c r="B1937" s="92"/>
      <c r="C1937" s="102"/>
      <c r="D1937" s="68"/>
      <c r="E1937" s="94"/>
      <c r="F1937" s="95"/>
      <c r="G1937" s="104"/>
      <c r="H1937" s="99"/>
      <c r="I1937" s="100"/>
      <c r="J1937" s="101"/>
    </row>
    <row r="1938" spans="1:10" ht="15.75" customHeight="1">
      <c r="A1938" s="91"/>
      <c r="B1938" s="92"/>
      <c r="C1938" s="102"/>
      <c r="D1938" s="68"/>
      <c r="E1938" s="94"/>
      <c r="F1938" s="95"/>
      <c r="G1938" s="104"/>
      <c r="H1938" s="99"/>
      <c r="I1938" s="100"/>
      <c r="J1938" s="101"/>
    </row>
    <row r="1939" spans="1:10" ht="15.75" customHeight="1">
      <c r="A1939" s="91"/>
      <c r="B1939" s="92"/>
      <c r="C1939" s="102"/>
      <c r="D1939" s="68"/>
      <c r="E1939" s="94"/>
      <c r="F1939" s="95"/>
      <c r="G1939" s="104"/>
      <c r="H1939" s="99"/>
      <c r="I1939" s="100"/>
      <c r="J1939" s="101"/>
    </row>
    <row r="1940" spans="1:10" ht="15.75" customHeight="1">
      <c r="A1940" s="91"/>
      <c r="B1940" s="92"/>
      <c r="C1940" s="102"/>
      <c r="D1940" s="68"/>
      <c r="E1940" s="94"/>
      <c r="F1940" s="95"/>
      <c r="G1940" s="104"/>
      <c r="H1940" s="99"/>
      <c r="I1940" s="100"/>
      <c r="J1940" s="101"/>
    </row>
    <row r="1941" spans="1:10" ht="15.75" customHeight="1">
      <c r="A1941" s="91"/>
      <c r="B1941" s="92"/>
      <c r="C1941" s="102"/>
      <c r="D1941" s="68"/>
      <c r="E1941" s="94"/>
      <c r="F1941" s="95"/>
      <c r="G1941" s="104"/>
      <c r="H1941" s="99"/>
      <c r="I1941" s="100"/>
      <c r="J1941" s="101"/>
    </row>
    <row r="1942" spans="1:10" ht="15.75" customHeight="1">
      <c r="A1942" s="91"/>
      <c r="B1942" s="92"/>
      <c r="C1942" s="102"/>
      <c r="D1942" s="68"/>
      <c r="E1942" s="94"/>
      <c r="F1942" s="95"/>
      <c r="G1942" s="104"/>
      <c r="H1942" s="99"/>
      <c r="I1942" s="100"/>
      <c r="J1942" s="101"/>
    </row>
    <row r="1943" spans="1:10" ht="15.75" customHeight="1">
      <c r="A1943" s="91"/>
      <c r="B1943" s="92"/>
      <c r="C1943" s="102"/>
      <c r="D1943" s="68"/>
      <c r="E1943" s="94"/>
      <c r="F1943" s="95"/>
      <c r="G1943" s="104"/>
      <c r="H1943" s="99"/>
      <c r="I1943" s="100"/>
      <c r="J1943" s="101"/>
    </row>
    <row r="1944" spans="1:10" ht="15.75" customHeight="1">
      <c r="A1944" s="91"/>
      <c r="B1944" s="92"/>
      <c r="C1944" s="102"/>
      <c r="D1944" s="68"/>
      <c r="E1944" s="94"/>
      <c r="F1944" s="95"/>
      <c r="G1944" s="104"/>
      <c r="H1944" s="99"/>
      <c r="I1944" s="100"/>
      <c r="J1944" s="101"/>
    </row>
    <row r="1945" spans="1:10" ht="15.75" customHeight="1">
      <c r="A1945" s="91"/>
      <c r="B1945" s="92"/>
      <c r="C1945" s="102"/>
      <c r="D1945" s="68"/>
      <c r="E1945" s="94"/>
      <c r="F1945" s="95"/>
      <c r="G1945" s="104"/>
      <c r="H1945" s="99"/>
      <c r="I1945" s="100"/>
      <c r="J1945" s="101"/>
    </row>
    <row r="1946" spans="1:10" ht="15.75" customHeight="1">
      <c r="A1946" s="91"/>
      <c r="B1946" s="92"/>
      <c r="C1946" s="102"/>
      <c r="D1946" s="68"/>
      <c r="E1946" s="94"/>
      <c r="F1946" s="95"/>
      <c r="G1946" s="104"/>
      <c r="H1946" s="99"/>
      <c r="I1946" s="100"/>
      <c r="J1946" s="101"/>
    </row>
    <row r="1947" spans="1:10" ht="15.75" customHeight="1">
      <c r="A1947" s="91"/>
      <c r="B1947" s="92"/>
      <c r="C1947" s="102"/>
      <c r="D1947" s="68"/>
      <c r="E1947" s="94"/>
      <c r="F1947" s="95"/>
      <c r="G1947" s="104"/>
      <c r="H1947" s="99"/>
      <c r="I1947" s="100"/>
      <c r="J1947" s="101"/>
    </row>
    <row r="1948" spans="1:10" ht="15.75" customHeight="1">
      <c r="A1948" s="91"/>
      <c r="B1948" s="92"/>
      <c r="C1948" s="102"/>
      <c r="D1948" s="68"/>
      <c r="E1948" s="94"/>
      <c r="F1948" s="95"/>
      <c r="G1948" s="104"/>
      <c r="H1948" s="99"/>
      <c r="I1948" s="100"/>
      <c r="J1948" s="101"/>
    </row>
    <row r="1949" spans="1:10" ht="15.75" customHeight="1">
      <c r="A1949" s="91"/>
      <c r="B1949" s="92"/>
      <c r="C1949" s="102"/>
      <c r="D1949" s="68"/>
      <c r="E1949" s="94"/>
      <c r="F1949" s="95"/>
      <c r="G1949" s="104"/>
      <c r="H1949" s="99"/>
      <c r="I1949" s="100"/>
      <c r="J1949" s="101"/>
    </row>
    <row r="1950" spans="1:10" ht="15.75" customHeight="1">
      <c r="A1950" s="91"/>
      <c r="B1950" s="92"/>
      <c r="C1950" s="102"/>
      <c r="D1950" s="68"/>
      <c r="E1950" s="94"/>
      <c r="F1950" s="95"/>
      <c r="G1950" s="104"/>
      <c r="H1950" s="99"/>
      <c r="I1950" s="100"/>
      <c r="J1950" s="101"/>
    </row>
    <row r="1951" spans="1:10" ht="15.75" customHeight="1">
      <c r="A1951" s="91"/>
      <c r="B1951" s="92"/>
      <c r="C1951" s="102"/>
      <c r="D1951" s="68"/>
      <c r="E1951" s="94"/>
      <c r="F1951" s="95"/>
      <c r="G1951" s="104"/>
      <c r="H1951" s="99"/>
      <c r="I1951" s="100"/>
      <c r="J1951" s="101"/>
    </row>
    <row r="1952" spans="1:10" ht="15.75" customHeight="1">
      <c r="A1952" s="91"/>
      <c r="B1952" s="92"/>
      <c r="C1952" s="102"/>
      <c r="D1952" s="68"/>
      <c r="E1952" s="94"/>
      <c r="F1952" s="95"/>
      <c r="G1952" s="104"/>
      <c r="H1952" s="99"/>
      <c r="I1952" s="100"/>
      <c r="J1952" s="101"/>
    </row>
    <row r="1953" spans="1:10" ht="15.75" customHeight="1">
      <c r="A1953" s="91"/>
      <c r="B1953" s="92"/>
      <c r="C1953" s="102"/>
      <c r="D1953" s="68"/>
      <c r="E1953" s="94"/>
      <c r="F1953" s="95"/>
      <c r="G1953" s="104"/>
      <c r="H1953" s="99"/>
      <c r="I1953" s="100"/>
      <c r="J1953" s="101"/>
    </row>
    <row r="1954" spans="1:10" ht="15.75" customHeight="1">
      <c r="A1954" s="91"/>
      <c r="B1954" s="92"/>
      <c r="C1954" s="102"/>
      <c r="D1954" s="68"/>
      <c r="E1954" s="94"/>
      <c r="F1954" s="95"/>
      <c r="G1954" s="104"/>
      <c r="H1954" s="99"/>
      <c r="I1954" s="100"/>
      <c r="J1954" s="101"/>
    </row>
    <row r="1955" spans="1:10" ht="15.75" customHeight="1">
      <c r="A1955" s="91"/>
      <c r="B1955" s="92"/>
      <c r="C1955" s="102"/>
      <c r="D1955" s="68"/>
      <c r="E1955" s="94"/>
      <c r="F1955" s="95"/>
      <c r="G1955" s="104"/>
      <c r="H1955" s="99"/>
      <c r="I1955" s="100"/>
      <c r="J1955" s="101"/>
    </row>
    <row r="1956" spans="1:10" ht="15.75" customHeight="1">
      <c r="A1956" s="91"/>
      <c r="B1956" s="92"/>
      <c r="C1956" s="102"/>
      <c r="D1956" s="68"/>
      <c r="E1956" s="94"/>
      <c r="F1956" s="95"/>
      <c r="G1956" s="104"/>
      <c r="H1956" s="99"/>
      <c r="I1956" s="100"/>
      <c r="J1956" s="101"/>
    </row>
    <row r="1957" spans="1:10" ht="15.75" customHeight="1">
      <c r="A1957" s="91"/>
      <c r="B1957" s="92"/>
      <c r="C1957" s="102"/>
      <c r="D1957" s="68"/>
      <c r="E1957" s="94"/>
      <c r="F1957" s="95"/>
      <c r="G1957" s="104"/>
      <c r="H1957" s="99"/>
      <c r="I1957" s="100"/>
      <c r="J1957" s="101"/>
    </row>
    <row r="1958" spans="1:10" ht="15.75" customHeight="1">
      <c r="A1958" s="91"/>
      <c r="B1958" s="92"/>
      <c r="C1958" s="102"/>
      <c r="D1958" s="68"/>
      <c r="E1958" s="94"/>
      <c r="F1958" s="95"/>
      <c r="G1958" s="104"/>
      <c r="H1958" s="99"/>
      <c r="I1958" s="100"/>
      <c r="J1958" s="101"/>
    </row>
    <row r="1959" spans="1:10" ht="15.75" customHeight="1">
      <c r="A1959" s="91"/>
      <c r="B1959" s="92"/>
      <c r="C1959" s="102"/>
      <c r="D1959" s="68"/>
      <c r="E1959" s="94"/>
      <c r="F1959" s="95"/>
      <c r="G1959" s="104"/>
      <c r="H1959" s="99"/>
      <c r="I1959" s="100"/>
      <c r="J1959" s="101"/>
    </row>
    <row r="1960" spans="1:10" ht="15.75" customHeight="1">
      <c r="A1960" s="91"/>
      <c r="B1960" s="92"/>
      <c r="C1960" s="102"/>
      <c r="D1960" s="68"/>
      <c r="E1960" s="94"/>
      <c r="F1960" s="95"/>
      <c r="G1960" s="104"/>
      <c r="H1960" s="99"/>
      <c r="I1960" s="100"/>
      <c r="J1960" s="101"/>
    </row>
    <row r="1961" spans="1:10" ht="15.75" customHeight="1">
      <c r="A1961" s="91"/>
      <c r="B1961" s="92"/>
      <c r="C1961" s="102"/>
      <c r="D1961" s="68"/>
      <c r="E1961" s="94"/>
      <c r="F1961" s="95"/>
      <c r="G1961" s="104"/>
      <c r="H1961" s="99"/>
      <c r="I1961" s="100"/>
      <c r="J1961" s="101"/>
    </row>
    <row r="1962" spans="1:10" ht="15.75" customHeight="1">
      <c r="A1962" s="91"/>
      <c r="B1962" s="92"/>
      <c r="C1962" s="102"/>
      <c r="D1962" s="68"/>
      <c r="E1962" s="94"/>
      <c r="F1962" s="95"/>
      <c r="G1962" s="104"/>
      <c r="H1962" s="99"/>
      <c r="I1962" s="100"/>
      <c r="J1962" s="101"/>
    </row>
    <row r="1963" spans="1:10" ht="15.75" customHeight="1">
      <c r="A1963" s="91"/>
      <c r="B1963" s="92"/>
      <c r="C1963" s="102"/>
      <c r="D1963" s="68"/>
      <c r="E1963" s="94"/>
      <c r="F1963" s="95"/>
      <c r="G1963" s="104"/>
      <c r="H1963" s="99"/>
      <c r="I1963" s="100"/>
      <c r="J1963" s="101"/>
    </row>
    <row r="1964" spans="1:10" ht="15.75" customHeight="1">
      <c r="A1964" s="91"/>
      <c r="B1964" s="92"/>
      <c r="C1964" s="102"/>
      <c r="D1964" s="68"/>
      <c r="E1964" s="94"/>
      <c r="F1964" s="95"/>
      <c r="G1964" s="104"/>
      <c r="H1964" s="99"/>
      <c r="I1964" s="100"/>
      <c r="J1964" s="101"/>
    </row>
    <row r="1965" spans="1:10" ht="15.75" customHeight="1">
      <c r="A1965" s="91"/>
      <c r="B1965" s="92"/>
      <c r="C1965" s="102"/>
      <c r="D1965" s="68"/>
      <c r="E1965" s="94"/>
      <c r="F1965" s="95"/>
      <c r="G1965" s="104"/>
      <c r="H1965" s="99"/>
      <c r="I1965" s="100"/>
      <c r="J1965" s="101"/>
    </row>
    <row r="1966" spans="1:10" ht="15.75" customHeight="1">
      <c r="A1966" s="91"/>
      <c r="B1966" s="92"/>
      <c r="C1966" s="102"/>
      <c r="D1966" s="68"/>
      <c r="E1966" s="94"/>
      <c r="F1966" s="95"/>
      <c r="G1966" s="104"/>
      <c r="H1966" s="99"/>
      <c r="I1966" s="100"/>
      <c r="J1966" s="101"/>
    </row>
    <row r="1967" spans="1:10" ht="15.75" customHeight="1">
      <c r="A1967" s="91"/>
      <c r="B1967" s="92"/>
      <c r="C1967" s="102"/>
      <c r="D1967" s="68"/>
      <c r="E1967" s="94"/>
      <c r="F1967" s="95"/>
      <c r="G1967" s="104"/>
      <c r="H1967" s="99"/>
      <c r="I1967" s="100"/>
      <c r="J1967" s="101"/>
    </row>
    <row r="1968" spans="1:10" ht="15.75" customHeight="1">
      <c r="A1968" s="91"/>
      <c r="B1968" s="92"/>
      <c r="C1968" s="102"/>
      <c r="D1968" s="68"/>
      <c r="E1968" s="94"/>
      <c r="F1968" s="95"/>
      <c r="G1968" s="104"/>
      <c r="H1968" s="99"/>
      <c r="I1968" s="100"/>
      <c r="J1968" s="101"/>
    </row>
    <row r="1969" spans="1:10" ht="15.75" customHeight="1">
      <c r="A1969" s="91"/>
      <c r="B1969" s="92"/>
      <c r="C1969" s="102"/>
      <c r="D1969" s="68"/>
      <c r="E1969" s="94"/>
      <c r="F1969" s="95"/>
      <c r="G1969" s="104"/>
      <c r="H1969" s="99"/>
      <c r="I1969" s="100"/>
      <c r="J1969" s="101"/>
    </row>
    <row r="1970" spans="1:10" ht="15.75" customHeight="1">
      <c r="A1970" s="91"/>
      <c r="B1970" s="92"/>
      <c r="C1970" s="102"/>
      <c r="D1970" s="68"/>
      <c r="E1970" s="94"/>
      <c r="F1970" s="95"/>
      <c r="G1970" s="104"/>
      <c r="H1970" s="99"/>
      <c r="I1970" s="100"/>
      <c r="J1970" s="101"/>
    </row>
    <row r="1971" spans="1:10" ht="15.75" customHeight="1">
      <c r="A1971" s="91"/>
      <c r="B1971" s="92"/>
      <c r="C1971" s="102"/>
      <c r="D1971" s="68"/>
      <c r="E1971" s="94"/>
      <c r="F1971" s="95"/>
      <c r="G1971" s="104"/>
      <c r="H1971" s="99"/>
      <c r="I1971" s="100"/>
      <c r="J1971" s="101"/>
    </row>
    <row r="1972" spans="1:10" ht="15.75" customHeight="1">
      <c r="A1972" s="91"/>
      <c r="B1972" s="92"/>
      <c r="C1972" s="102"/>
      <c r="D1972" s="68"/>
      <c r="E1972" s="94"/>
      <c r="F1972" s="95"/>
      <c r="G1972" s="104"/>
      <c r="H1972" s="99"/>
      <c r="I1972" s="100"/>
      <c r="J1972" s="101"/>
    </row>
    <row r="1973" spans="1:10" ht="15.75" customHeight="1">
      <c r="A1973" s="91"/>
      <c r="B1973" s="92"/>
      <c r="C1973" s="102"/>
      <c r="D1973" s="68"/>
      <c r="E1973" s="94"/>
      <c r="F1973" s="95"/>
      <c r="G1973" s="104"/>
      <c r="H1973" s="99"/>
      <c r="I1973" s="100"/>
      <c r="J1973" s="101"/>
    </row>
    <row r="1974" spans="1:10" ht="15.75" customHeight="1">
      <c r="A1974" s="91"/>
      <c r="B1974" s="92"/>
      <c r="C1974" s="102"/>
      <c r="D1974" s="68"/>
      <c r="E1974" s="94"/>
      <c r="F1974" s="95"/>
      <c r="G1974" s="104"/>
      <c r="H1974" s="99"/>
      <c r="I1974" s="100"/>
      <c r="J1974" s="101"/>
    </row>
    <row r="1975" spans="1:10" ht="15.75" customHeight="1">
      <c r="A1975" s="91"/>
      <c r="B1975" s="92"/>
      <c r="C1975" s="102"/>
      <c r="D1975" s="68"/>
      <c r="E1975" s="94"/>
      <c r="F1975" s="95"/>
      <c r="G1975" s="104"/>
      <c r="H1975" s="99"/>
      <c r="I1975" s="100"/>
      <c r="J1975" s="101"/>
    </row>
    <row r="1976" spans="1:10" ht="15.75" customHeight="1">
      <c r="A1976" s="91"/>
      <c r="B1976" s="92"/>
      <c r="C1976" s="102"/>
      <c r="D1976" s="68"/>
      <c r="E1976" s="94"/>
      <c r="F1976" s="95"/>
      <c r="G1976" s="104"/>
      <c r="H1976" s="99"/>
      <c r="I1976" s="100"/>
      <c r="J1976" s="101"/>
    </row>
    <row r="1977" spans="1:10" ht="15.75" customHeight="1">
      <c r="A1977" s="91"/>
      <c r="B1977" s="92"/>
      <c r="C1977" s="102"/>
      <c r="D1977" s="68"/>
      <c r="E1977" s="94"/>
      <c r="F1977" s="95"/>
      <c r="G1977" s="104"/>
      <c r="H1977" s="99"/>
      <c r="I1977" s="100"/>
      <c r="J1977" s="101"/>
    </row>
    <row r="1978" spans="1:10" ht="15.75" customHeight="1">
      <c r="A1978" s="91"/>
      <c r="B1978" s="92"/>
      <c r="C1978" s="102"/>
      <c r="D1978" s="68"/>
      <c r="E1978" s="94"/>
      <c r="F1978" s="95"/>
      <c r="G1978" s="104"/>
      <c r="H1978" s="99"/>
      <c r="I1978" s="100"/>
      <c r="J1978" s="101"/>
    </row>
    <row r="1979" spans="1:10" ht="15.75" customHeight="1">
      <c r="A1979" s="91"/>
      <c r="B1979" s="92"/>
      <c r="C1979" s="102"/>
      <c r="D1979" s="68"/>
      <c r="E1979" s="94"/>
      <c r="F1979" s="95"/>
      <c r="G1979" s="104"/>
      <c r="H1979" s="99"/>
      <c r="I1979" s="100"/>
      <c r="J1979" s="101"/>
    </row>
    <row r="1980" spans="1:10" ht="15.75" customHeight="1">
      <c r="A1980" s="91"/>
      <c r="B1980" s="92"/>
      <c r="C1980" s="102"/>
      <c r="D1980" s="68"/>
      <c r="E1980" s="94"/>
      <c r="F1980" s="95"/>
      <c r="G1980" s="104"/>
      <c r="H1980" s="99"/>
      <c r="I1980" s="100"/>
      <c r="J1980" s="101"/>
    </row>
    <row r="1981" spans="1:10" ht="15.75" customHeight="1">
      <c r="A1981" s="91"/>
      <c r="B1981" s="92"/>
      <c r="C1981" s="102"/>
      <c r="D1981" s="68"/>
      <c r="E1981" s="94"/>
      <c r="F1981" s="95"/>
      <c r="G1981" s="104"/>
      <c r="H1981" s="99"/>
      <c r="I1981" s="100"/>
      <c r="J1981" s="101"/>
    </row>
    <row r="1982" spans="1:10" ht="15.75" customHeight="1">
      <c r="A1982" s="91"/>
      <c r="B1982" s="92"/>
      <c r="C1982" s="102"/>
      <c r="D1982" s="68"/>
      <c r="E1982" s="94"/>
      <c r="F1982" s="95"/>
      <c r="G1982" s="104"/>
      <c r="H1982" s="99"/>
      <c r="I1982" s="100"/>
      <c r="J1982" s="101"/>
    </row>
    <row r="1983" spans="1:10" ht="15.75" customHeight="1">
      <c r="A1983" s="91"/>
      <c r="B1983" s="92"/>
      <c r="C1983" s="102"/>
      <c r="D1983" s="68"/>
      <c r="E1983" s="94"/>
      <c r="F1983" s="95"/>
      <c r="G1983" s="104"/>
      <c r="H1983" s="99"/>
      <c r="I1983" s="100"/>
      <c r="J1983" s="101"/>
    </row>
    <row r="1984" spans="1:10" ht="15.75" customHeight="1">
      <c r="A1984" s="91"/>
      <c r="B1984" s="92"/>
      <c r="C1984" s="102"/>
      <c r="D1984" s="68"/>
      <c r="E1984" s="94"/>
      <c r="F1984" s="95"/>
      <c r="G1984" s="104"/>
      <c r="H1984" s="99"/>
      <c r="I1984" s="100"/>
      <c r="J1984" s="101"/>
    </row>
    <row r="1985" spans="1:10" ht="15.75" customHeight="1">
      <c r="A1985" s="91"/>
      <c r="B1985" s="92"/>
      <c r="C1985" s="102"/>
      <c r="D1985" s="68"/>
      <c r="E1985" s="94"/>
      <c r="F1985" s="95"/>
      <c r="G1985" s="104"/>
      <c r="H1985" s="99"/>
      <c r="I1985" s="100"/>
      <c r="J1985" s="101"/>
    </row>
    <row r="1986" spans="1:10" ht="15.75" customHeight="1">
      <c r="A1986" s="91"/>
      <c r="B1986" s="92"/>
      <c r="C1986" s="102"/>
      <c r="D1986" s="68"/>
      <c r="E1986" s="94"/>
      <c r="F1986" s="95"/>
      <c r="G1986" s="104"/>
      <c r="H1986" s="99"/>
      <c r="I1986" s="100"/>
      <c r="J1986" s="101"/>
    </row>
    <row r="1987" spans="1:10" ht="15.75" customHeight="1">
      <c r="A1987" s="91"/>
      <c r="B1987" s="92"/>
      <c r="C1987" s="102"/>
      <c r="D1987" s="68"/>
      <c r="E1987" s="94"/>
      <c r="F1987" s="95"/>
      <c r="G1987" s="104"/>
      <c r="H1987" s="99"/>
      <c r="I1987" s="100"/>
      <c r="J1987" s="101"/>
    </row>
    <row r="1988" spans="1:10" ht="15.75" customHeight="1">
      <c r="A1988" s="91"/>
      <c r="B1988" s="92"/>
      <c r="C1988" s="102"/>
      <c r="D1988" s="68"/>
      <c r="E1988" s="94"/>
      <c r="F1988" s="95"/>
      <c r="G1988" s="104"/>
      <c r="H1988" s="99"/>
      <c r="I1988" s="100"/>
      <c r="J1988" s="101"/>
    </row>
    <row r="1989" spans="1:10" ht="15.75" customHeight="1">
      <c r="A1989" s="91"/>
      <c r="B1989" s="92"/>
      <c r="C1989" s="102"/>
      <c r="D1989" s="68"/>
      <c r="E1989" s="94"/>
      <c r="F1989" s="95"/>
      <c r="G1989" s="104"/>
      <c r="H1989" s="99"/>
      <c r="I1989" s="100"/>
      <c r="J1989" s="101"/>
    </row>
    <row r="1990" spans="1:10" ht="15.75" customHeight="1">
      <c r="A1990" s="91"/>
      <c r="B1990" s="92"/>
      <c r="C1990" s="102"/>
      <c r="D1990" s="68"/>
      <c r="E1990" s="94"/>
      <c r="F1990" s="95"/>
      <c r="G1990" s="104"/>
      <c r="H1990" s="99"/>
      <c r="I1990" s="100"/>
      <c r="J1990" s="101"/>
    </row>
    <row r="1991" spans="1:10" ht="15.75" customHeight="1">
      <c r="A1991" s="91"/>
      <c r="B1991" s="92"/>
      <c r="C1991" s="102"/>
      <c r="D1991" s="68"/>
      <c r="E1991" s="94"/>
      <c r="F1991" s="95"/>
      <c r="G1991" s="104"/>
      <c r="H1991" s="99"/>
      <c r="I1991" s="100"/>
      <c r="J1991" s="101"/>
    </row>
    <row r="1992" spans="1:10" ht="15.75" customHeight="1">
      <c r="A1992" s="91"/>
      <c r="B1992" s="92"/>
      <c r="C1992" s="102"/>
      <c r="D1992" s="68"/>
      <c r="E1992" s="94"/>
      <c r="F1992" s="95"/>
      <c r="G1992" s="104"/>
      <c r="H1992" s="99"/>
      <c r="I1992" s="100"/>
      <c r="J1992" s="101"/>
    </row>
    <row r="1993" spans="1:10" ht="15.75" customHeight="1">
      <c r="A1993" s="91"/>
      <c r="B1993" s="92"/>
      <c r="C1993" s="102"/>
      <c r="D1993" s="68"/>
      <c r="E1993" s="94"/>
      <c r="F1993" s="95"/>
      <c r="G1993" s="104"/>
      <c r="H1993" s="99"/>
      <c r="I1993" s="100"/>
      <c r="J1993" s="101"/>
    </row>
    <row r="1994" spans="1:10" ht="15.75" customHeight="1">
      <c r="A1994" s="91"/>
      <c r="B1994" s="92"/>
      <c r="C1994" s="102"/>
      <c r="D1994" s="68"/>
      <c r="E1994" s="94"/>
      <c r="F1994" s="95"/>
      <c r="G1994" s="104"/>
      <c r="H1994" s="99"/>
      <c r="I1994" s="100"/>
      <c r="J1994" s="101"/>
    </row>
    <row r="1995" spans="1:10" ht="15.75" customHeight="1">
      <c r="A1995" s="91"/>
      <c r="B1995" s="92"/>
      <c r="C1995" s="102"/>
      <c r="D1995" s="68"/>
      <c r="E1995" s="94"/>
      <c r="F1995" s="95"/>
      <c r="G1995" s="104"/>
      <c r="H1995" s="99"/>
      <c r="I1995" s="100"/>
      <c r="J1995" s="101"/>
    </row>
    <row r="1996" spans="1:10" ht="15.75" customHeight="1">
      <c r="A1996" s="91"/>
      <c r="B1996" s="92"/>
      <c r="C1996" s="102"/>
      <c r="D1996" s="68"/>
      <c r="E1996" s="94"/>
      <c r="F1996" s="95"/>
      <c r="G1996" s="104"/>
      <c r="H1996" s="99"/>
      <c r="I1996" s="100"/>
      <c r="J1996" s="101"/>
    </row>
    <row r="1997" spans="1:10" ht="15.75" customHeight="1">
      <c r="A1997" s="91"/>
      <c r="B1997" s="92"/>
      <c r="C1997" s="102"/>
      <c r="D1997" s="68"/>
      <c r="E1997" s="94"/>
      <c r="F1997" s="95"/>
      <c r="G1997" s="104"/>
      <c r="H1997" s="99"/>
      <c r="I1997" s="100"/>
      <c r="J1997" s="101"/>
    </row>
    <row r="1998" spans="1:10" ht="15.75" customHeight="1">
      <c r="A1998" s="91"/>
      <c r="B1998" s="92"/>
      <c r="C1998" s="102"/>
      <c r="D1998" s="68"/>
      <c r="E1998" s="94"/>
      <c r="F1998" s="95"/>
      <c r="G1998" s="104"/>
      <c r="H1998" s="99"/>
      <c r="I1998" s="100"/>
      <c r="J1998" s="101"/>
    </row>
    <row r="1999" spans="1:10" ht="15.75" customHeight="1">
      <c r="A1999" s="91"/>
      <c r="B1999" s="92"/>
      <c r="C1999" s="102"/>
      <c r="D1999" s="68"/>
      <c r="E1999" s="94"/>
      <c r="F1999" s="95"/>
      <c r="G1999" s="104"/>
      <c r="H1999" s="99"/>
      <c r="I1999" s="100"/>
      <c r="J1999" s="101"/>
    </row>
    <row r="2000" spans="1:10" ht="15.75" customHeight="1">
      <c r="A2000" s="91"/>
      <c r="B2000" s="92"/>
      <c r="C2000" s="102"/>
      <c r="D2000" s="68"/>
      <c r="E2000" s="94"/>
      <c r="F2000" s="95"/>
      <c r="G2000" s="104"/>
      <c r="H2000" s="99"/>
      <c r="I2000" s="100"/>
      <c r="J2000" s="101"/>
    </row>
    <row r="2001" spans="1:10" ht="15.75" customHeight="1">
      <c r="A2001" s="91"/>
      <c r="B2001" s="92"/>
      <c r="C2001" s="102"/>
      <c r="D2001" s="68"/>
      <c r="E2001" s="94"/>
      <c r="F2001" s="95"/>
      <c r="G2001" s="104"/>
      <c r="H2001" s="99"/>
      <c r="I2001" s="100"/>
      <c r="J2001" s="101"/>
    </row>
    <row r="2002" spans="1:10" ht="15.75" customHeight="1">
      <c r="A2002" s="91"/>
      <c r="B2002" s="92"/>
      <c r="C2002" s="102"/>
      <c r="D2002" s="68"/>
      <c r="E2002" s="94"/>
      <c r="F2002" s="95"/>
      <c r="G2002" s="104"/>
      <c r="H2002" s="99"/>
      <c r="I2002" s="100"/>
      <c r="J2002" s="101"/>
    </row>
    <row r="2003" spans="1:10" ht="15.75" customHeight="1">
      <c r="A2003" s="91"/>
      <c r="B2003" s="92"/>
      <c r="C2003" s="102"/>
      <c r="D2003" s="68"/>
      <c r="E2003" s="94"/>
      <c r="F2003" s="95"/>
      <c r="G2003" s="104"/>
      <c r="H2003" s="99"/>
      <c r="I2003" s="100"/>
      <c r="J2003" s="101"/>
    </row>
    <row r="2004" spans="1:10" ht="15.75" customHeight="1">
      <c r="A2004" s="91"/>
      <c r="B2004" s="92"/>
      <c r="C2004" s="102"/>
      <c r="D2004" s="68"/>
      <c r="E2004" s="94"/>
      <c r="F2004" s="95"/>
      <c r="G2004" s="104"/>
      <c r="H2004" s="99"/>
      <c r="I2004" s="100"/>
      <c r="J2004" s="101"/>
    </row>
    <row r="2005" spans="1:10" ht="15.75" customHeight="1">
      <c r="A2005" s="91"/>
      <c r="B2005" s="92"/>
      <c r="C2005" s="102"/>
      <c r="D2005" s="68"/>
      <c r="E2005" s="94"/>
      <c r="F2005" s="95"/>
      <c r="G2005" s="104"/>
      <c r="H2005" s="99"/>
      <c r="I2005" s="100"/>
      <c r="J2005" s="101"/>
    </row>
    <row r="2006" spans="1:10" ht="15.75" customHeight="1">
      <c r="A2006" s="91"/>
      <c r="B2006" s="92"/>
      <c r="C2006" s="102"/>
      <c r="D2006" s="68"/>
      <c r="E2006" s="94"/>
      <c r="F2006" s="95"/>
      <c r="G2006" s="104"/>
      <c r="H2006" s="99"/>
      <c r="I2006" s="100"/>
      <c r="J2006" s="101"/>
    </row>
    <row r="2007" spans="1:10" ht="15.75" customHeight="1">
      <c r="A2007" s="91"/>
      <c r="B2007" s="92"/>
      <c r="C2007" s="102"/>
      <c r="D2007" s="68"/>
      <c r="E2007" s="94"/>
      <c r="F2007" s="95"/>
      <c r="G2007" s="104"/>
      <c r="H2007" s="99"/>
      <c r="I2007" s="100"/>
      <c r="J2007" s="101"/>
    </row>
    <row r="2008" spans="1:10" ht="15.75" customHeight="1">
      <c r="A2008" s="91"/>
      <c r="B2008" s="92"/>
      <c r="C2008" s="102"/>
      <c r="D2008" s="68"/>
      <c r="E2008" s="94"/>
      <c r="F2008" s="95"/>
      <c r="G2008" s="104"/>
      <c r="H2008" s="99"/>
      <c r="I2008" s="100"/>
      <c r="J2008" s="101"/>
    </row>
    <row r="2009" spans="1:10" ht="15.75" customHeight="1">
      <c r="A2009" s="91"/>
      <c r="B2009" s="92"/>
      <c r="C2009" s="102"/>
      <c r="D2009" s="68"/>
      <c r="E2009" s="94"/>
      <c r="F2009" s="95"/>
      <c r="G2009" s="104"/>
      <c r="H2009" s="99"/>
      <c r="I2009" s="100"/>
      <c r="J2009" s="101"/>
    </row>
    <row r="2010" spans="1:10" ht="15.75" customHeight="1">
      <c r="A2010" s="91"/>
      <c r="B2010" s="92"/>
      <c r="C2010" s="102"/>
      <c r="D2010" s="68"/>
      <c r="E2010" s="94"/>
      <c r="F2010" s="95"/>
      <c r="G2010" s="104"/>
      <c r="H2010" s="99"/>
      <c r="I2010" s="100"/>
      <c r="J2010" s="101"/>
    </row>
    <row r="2011" spans="1:10" ht="15.75" customHeight="1">
      <c r="A2011" s="91"/>
      <c r="B2011" s="92"/>
      <c r="C2011" s="102"/>
      <c r="D2011" s="68"/>
      <c r="E2011" s="94"/>
      <c r="F2011" s="95"/>
      <c r="G2011" s="104"/>
      <c r="H2011" s="99"/>
      <c r="I2011" s="100"/>
      <c r="J2011" s="101"/>
    </row>
    <row r="2012" spans="1:10" ht="15.75" customHeight="1">
      <c r="A2012" s="91"/>
      <c r="B2012" s="92"/>
      <c r="C2012" s="102"/>
      <c r="D2012" s="68"/>
      <c r="E2012" s="94"/>
      <c r="F2012" s="95"/>
      <c r="G2012" s="104"/>
      <c r="H2012" s="99"/>
      <c r="I2012" s="100"/>
      <c r="J2012" s="101"/>
    </row>
    <row r="2013" spans="1:10" ht="15.75" customHeight="1">
      <c r="A2013" s="91"/>
      <c r="B2013" s="92"/>
      <c r="C2013" s="102"/>
      <c r="D2013" s="68"/>
      <c r="E2013" s="94"/>
      <c r="F2013" s="95"/>
      <c r="G2013" s="104"/>
      <c r="H2013" s="99"/>
      <c r="I2013" s="100"/>
      <c r="J2013" s="101"/>
    </row>
    <row r="2014" spans="1:10" ht="15.75" customHeight="1">
      <c r="A2014" s="91"/>
      <c r="B2014" s="92"/>
      <c r="C2014" s="102"/>
      <c r="D2014" s="68"/>
      <c r="E2014" s="94"/>
      <c r="F2014" s="95"/>
      <c r="G2014" s="104"/>
      <c r="H2014" s="99"/>
      <c r="I2014" s="100"/>
      <c r="J2014" s="101"/>
    </row>
    <row r="2015" spans="1:10" ht="15.75" customHeight="1">
      <c r="A2015" s="91"/>
      <c r="B2015" s="92"/>
      <c r="C2015" s="102"/>
      <c r="D2015" s="68"/>
      <c r="E2015" s="94"/>
      <c r="F2015" s="95"/>
      <c r="G2015" s="104"/>
      <c r="H2015" s="99"/>
      <c r="I2015" s="100"/>
      <c r="J2015" s="101"/>
    </row>
    <row r="2016" spans="1:10" ht="15.75" customHeight="1">
      <c r="A2016" s="91"/>
      <c r="B2016" s="92"/>
      <c r="C2016" s="102"/>
      <c r="D2016" s="68"/>
      <c r="E2016" s="94"/>
      <c r="F2016" s="95"/>
      <c r="G2016" s="104"/>
      <c r="H2016" s="99"/>
      <c r="I2016" s="100"/>
      <c r="J2016" s="101"/>
    </row>
    <row r="2017" spans="1:10" ht="15.75" customHeight="1">
      <c r="A2017" s="91"/>
      <c r="B2017" s="92"/>
      <c r="C2017" s="102"/>
      <c r="D2017" s="68"/>
      <c r="E2017" s="94"/>
      <c r="F2017" s="95"/>
      <c r="G2017" s="104"/>
      <c r="H2017" s="99"/>
      <c r="I2017" s="100"/>
      <c r="J2017" s="101"/>
    </row>
    <row r="2018" spans="1:10" ht="15.75" customHeight="1">
      <c r="A2018" s="91"/>
      <c r="B2018" s="92"/>
      <c r="C2018" s="102"/>
      <c r="D2018" s="68"/>
      <c r="E2018" s="94"/>
      <c r="F2018" s="95"/>
      <c r="G2018" s="104"/>
      <c r="H2018" s="99"/>
      <c r="I2018" s="100"/>
      <c r="J2018" s="101"/>
    </row>
    <row r="2019" spans="1:10" ht="15.75" customHeight="1">
      <c r="A2019" s="91"/>
      <c r="B2019" s="92"/>
      <c r="C2019" s="102"/>
      <c r="D2019" s="68"/>
      <c r="E2019" s="94"/>
      <c r="F2019" s="95"/>
      <c r="G2019" s="104"/>
      <c r="H2019" s="99"/>
      <c r="I2019" s="100"/>
      <c r="J2019" s="101"/>
    </row>
    <row r="2020" spans="1:10" ht="15.75" customHeight="1">
      <c r="A2020" s="91"/>
      <c r="B2020" s="92"/>
      <c r="C2020" s="102"/>
      <c r="D2020" s="68"/>
      <c r="E2020" s="94"/>
      <c r="F2020" s="95"/>
      <c r="G2020" s="104"/>
      <c r="H2020" s="99"/>
      <c r="I2020" s="100"/>
      <c r="J2020" s="101"/>
    </row>
    <row r="2021" spans="1:10" ht="15.75" customHeight="1">
      <c r="A2021" s="91"/>
      <c r="B2021" s="92"/>
      <c r="C2021" s="102"/>
      <c r="D2021" s="68"/>
      <c r="E2021" s="94"/>
      <c r="F2021" s="95"/>
      <c r="G2021" s="104"/>
      <c r="H2021" s="99"/>
      <c r="I2021" s="100"/>
      <c r="J2021" s="101"/>
    </row>
    <row r="2022" spans="1:10" ht="15.75" customHeight="1">
      <c r="A2022" s="91"/>
      <c r="B2022" s="92"/>
      <c r="C2022" s="102"/>
      <c r="D2022" s="68"/>
      <c r="E2022" s="94"/>
      <c r="F2022" s="95"/>
      <c r="G2022" s="104"/>
      <c r="H2022" s="99"/>
      <c r="I2022" s="100"/>
      <c r="J2022" s="101"/>
    </row>
    <row r="2023" spans="1:10" ht="15.75" customHeight="1">
      <c r="A2023" s="91"/>
      <c r="B2023" s="92"/>
      <c r="C2023" s="102"/>
      <c r="D2023" s="68"/>
      <c r="E2023" s="94"/>
      <c r="F2023" s="95"/>
      <c r="G2023" s="104"/>
      <c r="H2023" s="99"/>
      <c r="I2023" s="100"/>
      <c r="J2023" s="101"/>
    </row>
    <row r="2024" spans="1:10" ht="15.75" customHeight="1">
      <c r="A2024" s="91"/>
      <c r="B2024" s="92"/>
      <c r="C2024" s="102"/>
      <c r="D2024" s="68"/>
      <c r="E2024" s="94"/>
      <c r="F2024" s="95"/>
      <c r="G2024" s="104"/>
      <c r="H2024" s="99"/>
      <c r="I2024" s="100"/>
      <c r="J2024" s="101"/>
    </row>
    <row r="2025" spans="1:10" ht="15.75" customHeight="1">
      <c r="A2025" s="91"/>
      <c r="B2025" s="92"/>
      <c r="C2025" s="102"/>
      <c r="D2025" s="68"/>
      <c r="E2025" s="94"/>
      <c r="F2025" s="95"/>
      <c r="G2025" s="104"/>
      <c r="H2025" s="99"/>
      <c r="I2025" s="100"/>
      <c r="J2025" s="101"/>
    </row>
    <row r="2026" spans="1:10" ht="15.75" customHeight="1">
      <c r="A2026" s="91"/>
      <c r="B2026" s="92"/>
      <c r="C2026" s="102"/>
      <c r="D2026" s="68"/>
      <c r="E2026" s="94"/>
      <c r="F2026" s="95"/>
      <c r="G2026" s="104"/>
      <c r="H2026" s="99"/>
      <c r="I2026" s="100"/>
      <c r="J2026" s="101"/>
    </row>
    <row r="2027" spans="1:10" ht="15.75" customHeight="1">
      <c r="A2027" s="91"/>
      <c r="B2027" s="92"/>
      <c r="C2027" s="102"/>
      <c r="D2027" s="68"/>
      <c r="E2027" s="94"/>
      <c r="F2027" s="95"/>
      <c r="G2027" s="104"/>
      <c r="H2027" s="99"/>
      <c r="I2027" s="100"/>
      <c r="J2027" s="101"/>
    </row>
    <row r="2028" spans="1:10" ht="15.75" customHeight="1">
      <c r="A2028" s="91"/>
      <c r="B2028" s="92"/>
      <c r="C2028" s="102"/>
      <c r="D2028" s="68"/>
      <c r="E2028" s="94"/>
      <c r="F2028" s="95"/>
      <c r="G2028" s="104"/>
      <c r="H2028" s="99"/>
      <c r="I2028" s="100"/>
      <c r="J2028" s="101"/>
    </row>
    <row r="2029" spans="1:10" ht="15.75" customHeight="1">
      <c r="A2029" s="91"/>
      <c r="B2029" s="92"/>
      <c r="C2029" s="102"/>
      <c r="D2029" s="68"/>
      <c r="E2029" s="94"/>
      <c r="F2029" s="95"/>
      <c r="G2029" s="104"/>
      <c r="H2029" s="99"/>
      <c r="I2029" s="100"/>
      <c r="J2029" s="101"/>
    </row>
    <row r="2030" spans="1:10" ht="15.75" customHeight="1">
      <c r="A2030" s="91"/>
      <c r="B2030" s="92"/>
      <c r="C2030" s="102"/>
      <c r="D2030" s="68"/>
      <c r="E2030" s="94"/>
      <c r="F2030" s="120"/>
      <c r="G2030" s="121"/>
      <c r="H2030" s="99"/>
      <c r="I2030" s="122"/>
      <c r="J2030" s="123"/>
    </row>
    <row r="2031" spans="1:10" ht="15.75" customHeight="1">
      <c r="A2031" s="124">
        <f>COUNTA(A3:A2030)</f>
        <v>1</v>
      </c>
      <c r="B2031" s="235" t="s">
        <v>98</v>
      </c>
      <c r="C2031" s="236"/>
      <c r="D2031" s="237"/>
      <c r="E2031" s="125"/>
      <c r="F2031" s="126"/>
      <c r="G2031" s="127">
        <f t="shared" ref="G2031:J2031" si="1">COUNTA(G5:G2030)</f>
        <v>8</v>
      </c>
      <c r="H2031" s="128">
        <f t="shared" si="1"/>
        <v>1</v>
      </c>
      <c r="I2031" s="129">
        <f t="shared" si="1"/>
        <v>0</v>
      </c>
      <c r="J2031" s="130">
        <f t="shared" si="1"/>
        <v>0</v>
      </c>
    </row>
  </sheetData>
  <mergeCells count="9">
    <mergeCell ref="D3:D4"/>
    <mergeCell ref="B2031:D2031"/>
    <mergeCell ref="B1:C1"/>
    <mergeCell ref="D1:N1"/>
    <mergeCell ref="A2:J2"/>
    <mergeCell ref="B3:B4"/>
    <mergeCell ref="C3:C4"/>
    <mergeCell ref="E3:E4"/>
    <mergeCell ref="F3:F4"/>
  </mergeCells>
  <conditionalFormatting sqref="B5:C5">
    <cfRule type="expression" dxfId="2" priority="1">
      <formula>#REF!&lt;&gt;""</formula>
    </cfRule>
  </conditionalFormatting>
  <conditionalFormatting sqref="A5:J5 A18:J18 A30:J30 A42:J42">
    <cfRule type="expression" dxfId="1" priority="2">
      <formula>$A$5&lt;&gt;""</formula>
    </cfRule>
  </conditionalFormatting>
  <conditionalFormatting sqref="B18:C18 B30:C30 B42:C42">
    <cfRule type="expression" dxfId="0" priority="3">
      <formula>#REF!&lt;&gt;""</formula>
    </cfRule>
  </conditionalFormatting>
  <dataValidations count="1">
    <dataValidation type="list" allowBlank="1" showInputMessage="1" showErrorMessage="1" prompt="Erro na seleção de requisitos" sqref="E5:E2030">
      <formula1>'Apresentação Projeto'!$A$16:$A$801</formula1>
    </dataValidation>
  </dataValidations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E36C09"/>
  </sheetPr>
  <dimension ref="A1:Z1000"/>
  <sheetViews>
    <sheetView showGridLines="0" workbookViewId="0"/>
  </sheetViews>
  <sheetFormatPr defaultColWidth="14.42578125" defaultRowHeight="15" customHeight="1"/>
  <cols>
    <col min="1" max="1" width="15.28515625" customWidth="1"/>
    <col min="2" max="2" width="13.85546875" customWidth="1"/>
    <col min="3" max="3" width="9.28515625" customWidth="1"/>
    <col min="4" max="4" width="3.42578125" hidden="1" customWidth="1"/>
    <col min="5" max="5" width="4.140625" customWidth="1"/>
    <col min="6" max="6" width="14.140625" customWidth="1"/>
    <col min="7" max="7" width="13.42578125" customWidth="1"/>
    <col min="8" max="8" width="2" customWidth="1"/>
    <col min="9" max="9" width="17.85546875" customWidth="1"/>
    <col min="10" max="10" width="13.140625" customWidth="1"/>
    <col min="11" max="11" width="14.42578125" customWidth="1"/>
    <col min="12" max="12" width="13.85546875" customWidth="1"/>
    <col min="13" max="13" width="1.28515625" customWidth="1"/>
    <col min="14" max="26" width="8.85546875" customWidth="1"/>
  </cols>
  <sheetData>
    <row r="1" spans="1:26" ht="51.75" customHeight="1">
      <c r="A1" s="131"/>
      <c r="B1" s="278" t="s">
        <v>99</v>
      </c>
      <c r="C1" s="279"/>
      <c r="D1" s="279"/>
      <c r="E1" s="279"/>
      <c r="F1" s="279"/>
      <c r="G1" s="279"/>
      <c r="H1" s="279"/>
      <c r="I1" s="279"/>
      <c r="J1" s="279"/>
      <c r="K1" s="279"/>
      <c r="L1" s="131"/>
      <c r="M1" s="131"/>
    </row>
    <row r="2" spans="1:26">
      <c r="A2" s="132" t="s">
        <v>100</v>
      </c>
      <c r="B2" s="133">
        <f ca="1">TODAY()</f>
        <v>44826</v>
      </c>
      <c r="C2" s="134"/>
      <c r="F2" s="135" t="s">
        <v>101</v>
      </c>
    </row>
    <row r="3" spans="1:26" ht="21.75" customHeight="1">
      <c r="B3" s="136"/>
      <c r="C3" s="134"/>
    </row>
    <row r="4" spans="1:26" ht="35.25" customHeight="1">
      <c r="A4" s="280" t="str">
        <f>'Apresentação Projeto'!B1</f>
        <v>Criar ficha de usuário para utilizar no RPG</v>
      </c>
      <c r="B4" s="260"/>
      <c r="C4" s="260"/>
      <c r="D4" s="260"/>
      <c r="E4" s="260"/>
      <c r="F4" s="260"/>
      <c r="G4" s="260"/>
      <c r="H4" s="261"/>
      <c r="I4" s="262" t="s">
        <v>102</v>
      </c>
      <c r="J4" s="260"/>
      <c r="K4" s="260"/>
      <c r="L4" s="260"/>
      <c r="M4" s="261"/>
    </row>
    <row r="5" spans="1:26" ht="15" customHeight="1">
      <c r="A5" s="276" t="s">
        <v>103</v>
      </c>
      <c r="B5" s="250"/>
      <c r="C5" s="137">
        <f>'Apresentação Projeto'!C5</f>
        <v>44818</v>
      </c>
      <c r="D5" s="138" t="s">
        <v>104</v>
      </c>
      <c r="E5" s="139" t="s">
        <v>105</v>
      </c>
      <c r="F5" s="137">
        <f>'Apresentação Projeto'!H5</f>
        <v>44907</v>
      </c>
      <c r="G5" s="140" t="s">
        <v>106</v>
      </c>
      <c r="H5" s="141">
        <v>41363</v>
      </c>
      <c r="I5" s="281" t="str">
        <f>'Apresentação Projeto'!B10</f>
        <v>Usuário poderá criar a ficha adicionando as informações de nome do personagem,classe,raça,nível do personagem,pontos de vida,pontos de magia,pontos de ataque,pontos de defesa,pontos de perícia. E para cada level de personagem, o usuário tem 40 pontos para distribuir entre os atributos.</v>
      </c>
      <c r="J5" s="250"/>
      <c r="K5" s="250"/>
      <c r="L5" s="250"/>
      <c r="M5" s="250"/>
    </row>
    <row r="6" spans="1:26" ht="25.5" customHeight="1">
      <c r="A6" s="276" t="s">
        <v>107</v>
      </c>
      <c r="B6" s="250"/>
      <c r="C6" s="277" t="str">
        <f>'Apresentação Projeto'!B4:H4</f>
        <v>Analista DB:</v>
      </c>
      <c r="D6" s="250"/>
      <c r="E6" s="250"/>
      <c r="F6" s="250"/>
      <c r="G6" s="250"/>
      <c r="H6" s="138"/>
      <c r="I6" s="250"/>
      <c r="J6" s="250"/>
      <c r="K6" s="250"/>
      <c r="L6" s="250"/>
      <c r="M6" s="250"/>
    </row>
    <row r="7" spans="1:26" ht="31.5" customHeight="1">
      <c r="A7" s="276" t="s">
        <v>108</v>
      </c>
      <c r="B7" s="250"/>
      <c r="C7" s="277" t="str">
        <f>IF('Apresentação Projeto'!C6&lt;&gt;"",'Apresentação Projeto'!B6,'Apresentação Projeto'!#REF!)</f>
        <v>Especificação dos Casos de teste</v>
      </c>
      <c r="D7" s="250"/>
      <c r="E7" s="250"/>
      <c r="F7" s="250"/>
      <c r="G7" s="250"/>
      <c r="H7" s="138"/>
      <c r="I7" s="250"/>
      <c r="J7" s="250"/>
      <c r="K7" s="250"/>
      <c r="L7" s="250"/>
      <c r="M7" s="250"/>
    </row>
    <row r="8" spans="1:26">
      <c r="A8" s="262" t="s">
        <v>109</v>
      </c>
      <c r="B8" s="260"/>
      <c r="C8" s="260"/>
      <c r="D8" s="260"/>
      <c r="E8" s="260"/>
      <c r="F8" s="260"/>
      <c r="G8" s="260"/>
      <c r="H8" s="260"/>
      <c r="I8" s="260"/>
      <c r="J8" s="260"/>
      <c r="K8" s="260"/>
      <c r="L8" s="260"/>
      <c r="M8" s="261"/>
    </row>
    <row r="9" spans="1:26">
      <c r="A9" s="266" t="e">
        <f>#REF!</f>
        <v>#REF!</v>
      </c>
      <c r="B9" s="267"/>
      <c r="C9" s="267"/>
      <c r="D9" s="267"/>
      <c r="E9" s="267"/>
      <c r="F9" s="267"/>
      <c r="G9" s="267"/>
      <c r="H9" s="267"/>
      <c r="I9" s="267"/>
      <c r="J9" s="267"/>
      <c r="K9" s="267"/>
      <c r="L9" s="267"/>
      <c r="M9" s="268"/>
    </row>
    <row r="10" spans="1:26">
      <c r="A10" s="269"/>
      <c r="B10" s="270"/>
      <c r="C10" s="270"/>
      <c r="D10" s="270"/>
      <c r="E10" s="270"/>
      <c r="F10" s="270"/>
      <c r="G10" s="270"/>
      <c r="H10" s="270"/>
      <c r="I10" s="270"/>
      <c r="J10" s="270"/>
      <c r="K10" s="270"/>
      <c r="L10" s="270"/>
      <c r="M10" s="271"/>
    </row>
    <row r="11" spans="1:26">
      <c r="A11" s="272" t="s">
        <v>110</v>
      </c>
      <c r="B11" s="260"/>
      <c r="C11" s="260"/>
      <c r="D11" s="260"/>
      <c r="E11" s="260"/>
      <c r="F11" s="260"/>
      <c r="G11" s="260"/>
      <c r="H11" s="260"/>
      <c r="I11" s="260"/>
      <c r="J11" s="260"/>
      <c r="K11" s="260"/>
      <c r="L11" s="260"/>
      <c r="M11" s="261"/>
    </row>
    <row r="12" spans="1:26">
      <c r="A12" s="273" t="s">
        <v>111</v>
      </c>
      <c r="B12" s="224"/>
      <c r="C12" s="142" t="s">
        <v>112</v>
      </c>
      <c r="D12" s="142"/>
      <c r="E12" s="274" t="s">
        <v>113</v>
      </c>
      <c r="F12" s="221"/>
      <c r="G12" s="221"/>
      <c r="H12" s="221"/>
      <c r="I12" s="221"/>
      <c r="J12" s="221"/>
      <c r="K12" s="221"/>
      <c r="L12" s="221"/>
      <c r="M12" s="222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>
      <c r="A13" s="275" t="s">
        <v>21</v>
      </c>
      <c r="B13" s="250"/>
      <c r="C13" s="143" t="s">
        <v>114</v>
      </c>
      <c r="D13" s="144"/>
      <c r="E13" s="257" t="str">
        <f>'Apresentação Projeto'!B7</f>
        <v xml:space="preserve"> A lista de requisitos e caso de uso do projeto  está localizado no trello e Teams, caminho:https://trello.com/invite/b/3TRSN5Q1/3b76ad3351384b989095bf8c0f25928a/roll-the-dice</v>
      </c>
      <c r="F13" s="258"/>
      <c r="G13" s="258"/>
      <c r="H13" s="258"/>
      <c r="I13" s="258"/>
      <c r="J13" s="257" t="str">
        <f>'Apresentação Projeto'!C7</f>
        <v>O desenvolvimento está sendo compartilhado no GitHub</v>
      </c>
      <c r="K13" s="258"/>
      <c r="L13" s="258"/>
      <c r="M13" s="258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>
      <c r="A14" s="275"/>
      <c r="B14" s="250"/>
      <c r="C14" s="143" t="s">
        <v>114</v>
      </c>
      <c r="D14" s="144"/>
      <c r="E14" s="256" t="e">
        <f>'Apresentação Projeto'!#REF!</f>
        <v>#REF!</v>
      </c>
      <c r="F14" s="250"/>
      <c r="G14" s="250"/>
      <c r="H14" s="250"/>
      <c r="I14" s="250"/>
      <c r="J14" s="256" t="e">
        <f>'Apresentação Projeto'!#REF!</f>
        <v>#REF!</v>
      </c>
      <c r="K14" s="250"/>
      <c r="L14" s="250"/>
      <c r="M14" s="250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>
      <c r="A15" s="275"/>
      <c r="B15" s="250"/>
      <c r="C15" s="143" t="s">
        <v>114</v>
      </c>
      <c r="D15" s="144"/>
      <c r="E15" s="256" t="e">
        <f>'Apresentação Projeto'!#REF!</f>
        <v>#REF!</v>
      </c>
      <c r="F15" s="250"/>
      <c r="G15" s="250"/>
      <c r="H15" s="250"/>
      <c r="I15" s="250"/>
      <c r="J15" s="256" t="e">
        <f>'Apresentação Projeto'!#REF!</f>
        <v>#REF!</v>
      </c>
      <c r="K15" s="250"/>
      <c r="L15" s="250"/>
      <c r="M15" s="250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>
      <c r="A16" s="263" t="s">
        <v>115</v>
      </c>
      <c r="B16" s="226"/>
      <c r="C16" s="145" t="e">
        <f t="shared" ref="C16:C20" si="0">#REF!</f>
        <v>#REF!</v>
      </c>
      <c r="D16" s="146"/>
      <c r="E16" s="255" t="e">
        <f t="shared" ref="E16:E18" si="1">#REF!</f>
        <v>#REF!</v>
      </c>
      <c r="F16" s="226"/>
      <c r="G16" s="226"/>
      <c r="H16" s="226"/>
      <c r="I16" s="226"/>
      <c r="J16" s="226"/>
      <c r="K16" s="226"/>
      <c r="L16" s="226"/>
      <c r="M16" s="226"/>
    </row>
    <row r="17" spans="1:13">
      <c r="A17" s="264" t="s">
        <v>116</v>
      </c>
      <c r="B17" s="250"/>
      <c r="C17" s="143" t="e">
        <f t="shared" si="0"/>
        <v>#REF!</v>
      </c>
      <c r="D17" s="147"/>
      <c r="E17" s="256" t="e">
        <f t="shared" si="1"/>
        <v>#REF!</v>
      </c>
      <c r="F17" s="250"/>
      <c r="G17" s="250"/>
      <c r="H17" s="250"/>
      <c r="I17" s="250"/>
      <c r="J17" s="250"/>
      <c r="K17" s="250"/>
      <c r="L17" s="250"/>
      <c r="M17" s="250"/>
    </row>
    <row r="18" spans="1:13">
      <c r="A18" s="263" t="s">
        <v>117</v>
      </c>
      <c r="B18" s="226"/>
      <c r="C18" s="145" t="e">
        <f t="shared" si="0"/>
        <v>#REF!</v>
      </c>
      <c r="D18" s="146"/>
      <c r="E18" s="255" t="e">
        <f t="shared" si="1"/>
        <v>#REF!</v>
      </c>
      <c r="F18" s="226"/>
      <c r="G18" s="226"/>
      <c r="H18" s="226"/>
      <c r="I18" s="226"/>
      <c r="J18" s="226"/>
      <c r="K18" s="226"/>
      <c r="L18" s="226"/>
      <c r="M18" s="226"/>
    </row>
    <row r="19" spans="1:13">
      <c r="A19" s="264" t="s">
        <v>118</v>
      </c>
      <c r="B19" s="250"/>
      <c r="C19" s="143" t="e">
        <f t="shared" si="0"/>
        <v>#REF!</v>
      </c>
      <c r="D19" s="147"/>
      <c r="E19" s="256" t="str">
        <f>'Apresentação Projeto'!B11</f>
        <v>Não aplicável</v>
      </c>
      <c r="F19" s="250"/>
      <c r="G19" s="250"/>
      <c r="H19" s="250"/>
      <c r="I19" s="250"/>
      <c r="J19" s="250"/>
      <c r="K19" s="250"/>
      <c r="L19" s="250"/>
      <c r="M19" s="250"/>
    </row>
    <row r="20" spans="1:13">
      <c r="A20" s="265" t="s">
        <v>119</v>
      </c>
      <c r="B20" s="258"/>
      <c r="C20" s="148" t="e">
        <f t="shared" si="0"/>
        <v>#REF!</v>
      </c>
      <c r="D20" s="149"/>
      <c r="E20" s="257">
        <f>'Apresentação Projeto'!D11</f>
        <v>0</v>
      </c>
      <c r="F20" s="258"/>
      <c r="G20" s="258"/>
      <c r="H20" s="258"/>
      <c r="I20" s="258"/>
      <c r="J20" s="258"/>
      <c r="K20" s="258"/>
      <c r="L20" s="258"/>
      <c r="M20" s="258"/>
    </row>
    <row r="21" spans="1:13" ht="15.75" customHeight="1">
      <c r="A21" s="259" t="s">
        <v>120</v>
      </c>
      <c r="B21" s="260"/>
      <c r="C21" s="260"/>
      <c r="D21" s="260"/>
      <c r="E21" s="260"/>
      <c r="F21" s="260"/>
      <c r="G21" s="260"/>
      <c r="H21" s="260"/>
      <c r="I21" s="260"/>
      <c r="J21" s="260"/>
      <c r="K21" s="260"/>
      <c r="L21" s="260"/>
      <c r="M21" s="261"/>
    </row>
    <row r="22" spans="1:13" ht="15.75" customHeight="1">
      <c r="A22" s="147"/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</row>
    <row r="23" spans="1:13" ht="15.75" customHeight="1">
      <c r="A23" s="147"/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</row>
    <row r="24" spans="1:13" ht="15.75" customHeight="1">
      <c r="A24" s="147"/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</row>
    <row r="25" spans="1:13" ht="15.75" customHeight="1">
      <c r="A25" s="147"/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</row>
    <row r="26" spans="1:13" ht="15.75" customHeight="1">
      <c r="A26" s="147"/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</row>
    <row r="27" spans="1:13" ht="15.75" customHeight="1">
      <c r="A27" s="147"/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</row>
    <row r="28" spans="1:13" ht="15.75" customHeight="1">
      <c r="A28" s="147"/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</row>
    <row r="29" spans="1:13" ht="15.75" customHeight="1">
      <c r="A29" s="147"/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</row>
    <row r="30" spans="1:13" ht="15.75" customHeight="1">
      <c r="A30" s="147"/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</row>
    <row r="31" spans="1:13" ht="15.75" customHeight="1">
      <c r="A31" s="147"/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</row>
    <row r="32" spans="1:13" ht="47.25" customHeight="1">
      <c r="A32" s="150"/>
      <c r="B32" s="150"/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1:13" ht="15.75" customHeight="1">
      <c r="A33" s="150"/>
      <c r="B33" s="150"/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1:13" ht="13.5" customHeight="1">
      <c r="A34" s="259" t="s">
        <v>121</v>
      </c>
      <c r="B34" s="260"/>
      <c r="C34" s="260"/>
      <c r="D34" s="260"/>
      <c r="E34" s="260"/>
      <c r="F34" s="260"/>
      <c r="G34" s="260"/>
      <c r="H34" s="260"/>
      <c r="I34" s="261"/>
      <c r="J34" s="151"/>
      <c r="K34" s="262" t="s">
        <v>122</v>
      </c>
      <c r="L34" s="260"/>
      <c r="M34" s="261"/>
    </row>
    <row r="35" spans="1:13" ht="15" customHeight="1">
      <c r="A35" s="245"/>
      <c r="B35" s="246"/>
      <c r="C35" s="246"/>
      <c r="D35" s="246"/>
      <c r="E35" s="246"/>
      <c r="F35" s="246"/>
      <c r="G35" s="246"/>
      <c r="H35" s="246"/>
      <c r="I35" s="246"/>
      <c r="J35" s="246"/>
      <c r="K35" s="247"/>
      <c r="L35" s="246"/>
      <c r="M35" s="246"/>
    </row>
    <row r="36" spans="1:13" ht="15" hidden="1" customHeight="1">
      <c r="A36" s="152"/>
      <c r="B36" s="153" t="s">
        <v>123</v>
      </c>
      <c r="C36" s="252"/>
      <c r="D36" s="246"/>
      <c r="E36" s="246"/>
      <c r="F36" s="246"/>
      <c r="G36" s="246"/>
      <c r="H36" s="246"/>
      <c r="I36" s="246"/>
      <c r="J36" s="253"/>
      <c r="K36" s="154"/>
      <c r="L36" s="153"/>
      <c r="M36" s="153"/>
    </row>
    <row r="37" spans="1:13" ht="15" hidden="1" customHeight="1">
      <c r="A37" s="152"/>
      <c r="B37" s="153" t="s">
        <v>124</v>
      </c>
      <c r="C37" s="252">
        <v>2.5</v>
      </c>
      <c r="D37" s="246"/>
      <c r="E37" s="246"/>
      <c r="F37" s="246"/>
      <c r="G37" s="246"/>
      <c r="H37" s="246"/>
      <c r="I37" s="246"/>
      <c r="J37" s="253"/>
      <c r="K37" s="154"/>
      <c r="L37" s="153"/>
      <c r="M37" s="153"/>
    </row>
    <row r="38" spans="1:13" ht="15" hidden="1" customHeight="1">
      <c r="A38" s="152"/>
      <c r="B38" s="153"/>
      <c r="C38" s="252"/>
      <c r="D38" s="246"/>
      <c r="E38" s="246"/>
      <c r="F38" s="246"/>
      <c r="G38" s="246"/>
      <c r="H38" s="246"/>
      <c r="I38" s="246"/>
      <c r="J38" s="253"/>
      <c r="K38" s="154"/>
      <c r="L38" s="153"/>
      <c r="M38" s="153"/>
    </row>
    <row r="39" spans="1:13" ht="15.75" customHeight="1">
      <c r="K39" s="247"/>
      <c r="L39" s="246"/>
      <c r="M39" s="246"/>
    </row>
    <row r="40" spans="1:13" ht="15.75" customHeight="1">
      <c r="A40" s="254"/>
      <c r="B40" s="246"/>
      <c r="C40" s="246"/>
      <c r="D40" s="246"/>
      <c r="E40" s="246"/>
      <c r="F40" s="246"/>
      <c r="G40" s="246"/>
      <c r="H40" s="246"/>
      <c r="I40" s="246"/>
      <c r="J40" s="246"/>
      <c r="K40" s="247"/>
      <c r="L40" s="246"/>
      <c r="M40" s="246"/>
    </row>
    <row r="41" spans="1:13" ht="19.5" hidden="1" customHeight="1">
      <c r="B41" s="248" t="s">
        <v>125</v>
      </c>
      <c r="C41" s="221"/>
      <c r="D41" s="221"/>
      <c r="E41" s="221"/>
      <c r="F41" s="221"/>
      <c r="G41" s="222"/>
      <c r="H41" s="155"/>
      <c r="I41" s="248" t="s">
        <v>126</v>
      </c>
      <c r="J41" s="221"/>
      <c r="K41" s="221"/>
      <c r="L41" s="221"/>
      <c r="M41" s="222"/>
    </row>
    <row r="42" spans="1:13" ht="19.5" hidden="1" customHeight="1">
      <c r="B42" s="249" t="s">
        <v>127</v>
      </c>
      <c r="C42" s="250"/>
      <c r="D42" s="250"/>
      <c r="E42" s="250"/>
      <c r="F42" s="250"/>
      <c r="G42" s="250"/>
      <c r="H42" s="155"/>
      <c r="I42" s="251"/>
      <c r="J42" s="250"/>
      <c r="K42" s="250"/>
      <c r="L42" s="250"/>
      <c r="M42" s="250"/>
    </row>
    <row r="43" spans="1:13" ht="15" hidden="1" customHeight="1">
      <c r="B43" s="250"/>
      <c r="C43" s="250"/>
      <c r="D43" s="250"/>
      <c r="E43" s="250"/>
      <c r="F43" s="250"/>
      <c r="G43" s="250"/>
      <c r="H43" s="155"/>
      <c r="I43" s="250"/>
      <c r="J43" s="250"/>
      <c r="K43" s="250"/>
      <c r="L43" s="250"/>
      <c r="M43" s="250"/>
    </row>
    <row r="44" spans="1:13" ht="15.75" hidden="1" customHeight="1">
      <c r="B44" s="250"/>
      <c r="C44" s="250"/>
      <c r="D44" s="250"/>
      <c r="E44" s="250"/>
      <c r="F44" s="250"/>
      <c r="G44" s="250"/>
      <c r="H44" s="155"/>
      <c r="I44" s="250"/>
      <c r="J44" s="250"/>
      <c r="K44" s="250"/>
      <c r="L44" s="250"/>
      <c r="M44" s="250"/>
    </row>
    <row r="45" spans="1:13" ht="15.75" hidden="1" customHeight="1">
      <c r="B45" s="156"/>
      <c r="C45" s="41"/>
      <c r="F45" s="156"/>
      <c r="G45" s="156"/>
      <c r="H45" s="155"/>
      <c r="I45" s="250"/>
      <c r="J45" s="250"/>
      <c r="K45" s="250"/>
      <c r="L45" s="250"/>
      <c r="M45" s="250"/>
    </row>
    <row r="46" spans="1:13" ht="15.75" hidden="1" customHeight="1">
      <c r="B46" s="157"/>
      <c r="C46" s="41"/>
      <c r="F46" s="156"/>
      <c r="G46" s="156"/>
      <c r="H46" s="155"/>
      <c r="I46" s="250"/>
      <c r="J46" s="250"/>
      <c r="K46" s="250"/>
      <c r="L46" s="250"/>
      <c r="M46" s="250"/>
    </row>
    <row r="47" spans="1:13" ht="15.75" hidden="1" customHeight="1">
      <c r="B47" s="157"/>
      <c r="C47" s="41"/>
      <c r="F47" s="156"/>
      <c r="G47" s="156"/>
      <c r="H47" s="155"/>
      <c r="I47" s="250"/>
      <c r="J47" s="250"/>
      <c r="K47" s="250"/>
      <c r="L47" s="250"/>
      <c r="M47" s="250"/>
    </row>
    <row r="48" spans="1:13" ht="15.75" hidden="1" customHeight="1">
      <c r="B48" s="157"/>
      <c r="C48" s="41"/>
      <c r="F48" s="156"/>
      <c r="G48" s="156"/>
      <c r="H48" s="155"/>
      <c r="I48" s="250"/>
      <c r="J48" s="250"/>
      <c r="K48" s="250"/>
      <c r="L48" s="250"/>
      <c r="M48" s="250"/>
    </row>
    <row r="49" spans="2:13" ht="15.75" hidden="1" customHeight="1">
      <c r="B49" s="157"/>
      <c r="C49" s="41"/>
      <c r="F49" s="156"/>
      <c r="G49" s="156"/>
      <c r="H49" s="155"/>
      <c r="I49" s="250"/>
      <c r="J49" s="250"/>
      <c r="K49" s="250"/>
      <c r="L49" s="250"/>
      <c r="M49" s="250"/>
    </row>
    <row r="50" spans="2:13" ht="15.75" hidden="1" customHeight="1">
      <c r="B50" s="157"/>
      <c r="C50" s="41"/>
      <c r="F50" s="156"/>
      <c r="G50" s="156"/>
      <c r="H50" s="155"/>
      <c r="I50" s="250"/>
      <c r="J50" s="250"/>
      <c r="K50" s="250"/>
      <c r="L50" s="250"/>
      <c r="M50" s="250"/>
    </row>
    <row r="51" spans="2:13" ht="15.75" hidden="1" customHeight="1">
      <c r="B51" s="157"/>
      <c r="C51" s="41"/>
      <c r="F51" s="156"/>
      <c r="G51" s="156"/>
      <c r="H51" s="155"/>
      <c r="I51" s="250"/>
      <c r="J51" s="250"/>
      <c r="K51" s="250"/>
      <c r="L51" s="250"/>
      <c r="M51" s="250"/>
    </row>
    <row r="52" spans="2:13" ht="15.75" hidden="1" customHeight="1">
      <c r="B52" s="157"/>
      <c r="C52" s="41"/>
      <c r="F52" s="156"/>
      <c r="G52" s="156"/>
      <c r="H52" s="155"/>
      <c r="I52" s="250"/>
      <c r="J52" s="250"/>
      <c r="K52" s="250"/>
      <c r="L52" s="250"/>
      <c r="M52" s="250"/>
    </row>
    <row r="53" spans="2:13" ht="15.75" hidden="1" customHeight="1">
      <c r="B53" s="156"/>
      <c r="C53" s="41"/>
      <c r="F53" s="156"/>
      <c r="G53" s="156"/>
      <c r="H53" s="155"/>
      <c r="I53" s="250"/>
      <c r="J53" s="250"/>
      <c r="K53" s="250"/>
      <c r="L53" s="250"/>
      <c r="M53" s="250"/>
    </row>
    <row r="54" spans="2:13" ht="15.75" hidden="1" customHeight="1">
      <c r="B54" s="156"/>
      <c r="C54" s="41"/>
      <c r="F54" s="156"/>
      <c r="G54" s="156"/>
      <c r="H54" s="155"/>
      <c r="I54" s="250"/>
      <c r="J54" s="250"/>
      <c r="K54" s="250"/>
      <c r="L54" s="250"/>
      <c r="M54" s="250"/>
    </row>
    <row r="55" spans="2:13" ht="13.5" hidden="1" customHeight="1">
      <c r="B55" s="156"/>
      <c r="C55" s="41"/>
      <c r="F55" s="156"/>
      <c r="G55" s="156"/>
      <c r="H55" s="155"/>
      <c r="I55" s="250"/>
      <c r="J55" s="250"/>
      <c r="K55" s="250"/>
      <c r="L55" s="250"/>
      <c r="M55" s="250"/>
    </row>
    <row r="56" spans="2:13" ht="15.75" hidden="1" customHeight="1">
      <c r="B56" s="158"/>
      <c r="C56" s="41"/>
      <c r="F56" s="156"/>
      <c r="G56" s="156"/>
      <c r="H56" s="155"/>
      <c r="I56" s="250"/>
      <c r="J56" s="250"/>
      <c r="K56" s="250"/>
      <c r="L56" s="250"/>
      <c r="M56" s="250"/>
    </row>
    <row r="57" spans="2:13" ht="15.75" hidden="1" customHeight="1"/>
    <row r="58" spans="2:13" ht="15.75" customHeight="1"/>
    <row r="59" spans="2:13" ht="15.75" customHeight="1"/>
    <row r="60" spans="2:13" ht="15.75" customHeight="1"/>
    <row r="61" spans="2:13" ht="15.75" customHeight="1"/>
    <row r="62" spans="2:13" ht="15.75" customHeight="1"/>
    <row r="63" spans="2:13" ht="15.75" customHeight="1"/>
    <row r="64" spans="2:1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8">
    <mergeCell ref="A7:B7"/>
    <mergeCell ref="C7:G7"/>
    <mergeCell ref="B1:K1"/>
    <mergeCell ref="A4:H4"/>
    <mergeCell ref="I4:M4"/>
    <mergeCell ref="A5:B5"/>
    <mergeCell ref="I5:M7"/>
    <mergeCell ref="A6:B6"/>
    <mergeCell ref="C6:G6"/>
    <mergeCell ref="E16:M16"/>
    <mergeCell ref="E17:M17"/>
    <mergeCell ref="A13:B13"/>
    <mergeCell ref="A14:B14"/>
    <mergeCell ref="A15:B15"/>
    <mergeCell ref="A16:B16"/>
    <mergeCell ref="A17:B17"/>
    <mergeCell ref="E13:I13"/>
    <mergeCell ref="J13:M13"/>
    <mergeCell ref="E14:I14"/>
    <mergeCell ref="J14:M14"/>
    <mergeCell ref="E15:I15"/>
    <mergeCell ref="J15:M15"/>
    <mergeCell ref="A8:M8"/>
    <mergeCell ref="A9:M10"/>
    <mergeCell ref="A11:M11"/>
    <mergeCell ref="A12:B12"/>
    <mergeCell ref="E12:M12"/>
    <mergeCell ref="E18:M18"/>
    <mergeCell ref="E19:M19"/>
    <mergeCell ref="E20:M20"/>
    <mergeCell ref="A21:M21"/>
    <mergeCell ref="A34:I34"/>
    <mergeCell ref="K34:M34"/>
    <mergeCell ref="A18:B18"/>
    <mergeCell ref="A19:B19"/>
    <mergeCell ref="A20:B20"/>
    <mergeCell ref="A35:J35"/>
    <mergeCell ref="K35:M35"/>
    <mergeCell ref="B41:G41"/>
    <mergeCell ref="B42:G44"/>
    <mergeCell ref="I42:M56"/>
    <mergeCell ref="C36:J36"/>
    <mergeCell ref="C37:J37"/>
    <mergeCell ref="C38:J38"/>
    <mergeCell ref="K39:M39"/>
    <mergeCell ref="A40:J40"/>
    <mergeCell ref="K40:M40"/>
    <mergeCell ref="I41:M41"/>
  </mergeCells>
  <pageMargins left="0.25" right="0.25" top="0.75" bottom="0.75" header="0" footer="0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0"/>
  <sheetViews>
    <sheetView workbookViewId="0"/>
  </sheetViews>
  <sheetFormatPr defaultColWidth="14.42578125" defaultRowHeight="15" customHeight="1"/>
  <cols>
    <col min="1" max="1" width="33.42578125" customWidth="1"/>
    <col min="2" max="2" width="16.85546875" customWidth="1"/>
    <col min="3" max="3" width="8.85546875" customWidth="1"/>
    <col min="4" max="4" width="43.85546875" customWidth="1"/>
    <col min="5" max="5" width="16" customWidth="1"/>
    <col min="6" max="26" width="8.85546875" customWidth="1"/>
  </cols>
  <sheetData>
    <row r="1" spans="1:4">
      <c r="A1" s="159" t="s">
        <v>128</v>
      </c>
      <c r="B1" s="304" t="str">
        <f>'Apresentação Projeto'!B1:C1</f>
        <v>Criar ficha de usuário para utilizar no RPG</v>
      </c>
      <c r="C1" s="299"/>
      <c r="D1" s="295"/>
    </row>
    <row r="2" spans="1:4" ht="15.75" customHeight="1">
      <c r="A2" s="160" t="s">
        <v>129</v>
      </c>
      <c r="B2" s="305" t="str">
        <f>'Apresentação Projeto'!B4</f>
        <v>António</v>
      </c>
      <c r="C2" s="299"/>
      <c r="D2" s="295"/>
    </row>
    <row r="3" spans="1:4">
      <c r="A3" s="160" t="s">
        <v>130</v>
      </c>
      <c r="B3" s="161">
        <f>'Apresentação Projeto'!C5</f>
        <v>44818</v>
      </c>
      <c r="C3" s="162" t="s">
        <v>105</v>
      </c>
      <c r="D3" s="163">
        <f>'Apresentação Projeto'!H5</f>
        <v>44907</v>
      </c>
    </row>
    <row r="4" spans="1:4">
      <c r="A4" s="164" t="s">
        <v>131</v>
      </c>
      <c r="B4" s="165" t="s">
        <v>112</v>
      </c>
      <c r="C4" s="306" t="s">
        <v>113</v>
      </c>
      <c r="D4" s="302"/>
    </row>
    <row r="5" spans="1:4">
      <c r="A5" s="307" t="s">
        <v>132</v>
      </c>
      <c r="B5" s="308" t="s">
        <v>133</v>
      </c>
      <c r="C5" s="310" t="str">
        <f>'Apresentação Projeto'!B7</f>
        <v xml:space="preserve"> A lista de requisitos e caso de uso do projeto  está localizado no trello e Teams, caminho:https://trello.com/invite/b/3TRSN5Q1/3b76ad3351384b989095bf8c0f25928a/roll-the-dice</v>
      </c>
      <c r="D5" s="302"/>
    </row>
    <row r="6" spans="1:4">
      <c r="A6" s="293"/>
      <c r="B6" s="309"/>
      <c r="C6" s="311" t="str">
        <f>'Apresentação Projeto'!C7:H7</f>
        <v>O desenvolvimento está sendo compartilhado no GitHub</v>
      </c>
      <c r="D6" s="286"/>
    </row>
    <row r="7" spans="1:4">
      <c r="A7" s="160" t="s">
        <v>134</v>
      </c>
      <c r="B7" s="166" t="s">
        <v>133</v>
      </c>
      <c r="C7" s="285"/>
      <c r="D7" s="286"/>
    </row>
    <row r="8" spans="1:4">
      <c r="A8" s="160" t="s">
        <v>135</v>
      </c>
      <c r="B8" s="166" t="s">
        <v>133</v>
      </c>
      <c r="C8" s="294"/>
      <c r="D8" s="295"/>
    </row>
    <row r="9" spans="1:4">
      <c r="A9" s="160" t="s">
        <v>136</v>
      </c>
      <c r="B9" s="166" t="s">
        <v>133</v>
      </c>
      <c r="C9" s="294"/>
      <c r="D9" s="295"/>
    </row>
    <row r="10" spans="1:4" ht="30">
      <c r="A10" s="160" t="s">
        <v>137</v>
      </c>
      <c r="B10" s="166" t="s">
        <v>133</v>
      </c>
      <c r="C10" s="294"/>
      <c r="D10" s="295"/>
    </row>
    <row r="11" spans="1:4" ht="51">
      <c r="A11" s="160" t="s">
        <v>138</v>
      </c>
      <c r="B11" s="166" t="s">
        <v>139</v>
      </c>
      <c r="C11" s="294"/>
      <c r="D11" s="295"/>
    </row>
    <row r="12" spans="1:4">
      <c r="A12" s="292" t="s">
        <v>140</v>
      </c>
      <c r="B12" s="297" t="s">
        <v>141</v>
      </c>
      <c r="C12" s="295"/>
      <c r="D12" s="167"/>
    </row>
    <row r="13" spans="1:4">
      <c r="A13" s="296"/>
      <c r="B13" s="297" t="s">
        <v>142</v>
      </c>
      <c r="C13" s="295"/>
      <c r="D13" s="167"/>
    </row>
    <row r="14" spans="1:4" ht="27" customHeight="1">
      <c r="A14" s="296"/>
      <c r="B14" s="297" t="s">
        <v>143</v>
      </c>
      <c r="C14" s="295"/>
      <c r="D14" s="167"/>
    </row>
    <row r="15" spans="1:4">
      <c r="A15" s="296"/>
      <c r="B15" s="297" t="s">
        <v>144</v>
      </c>
      <c r="C15" s="295"/>
      <c r="D15" s="167"/>
    </row>
    <row r="16" spans="1:4" ht="26.25" customHeight="1">
      <c r="A16" s="296"/>
      <c r="B16" s="297" t="s">
        <v>145</v>
      </c>
      <c r="C16" s="295"/>
      <c r="D16" s="167"/>
    </row>
    <row r="17" spans="1:4">
      <c r="A17" s="293"/>
      <c r="B17" s="298" t="s">
        <v>146</v>
      </c>
      <c r="C17" s="299"/>
      <c r="D17" s="295"/>
    </row>
    <row r="18" spans="1:4" ht="15.75">
      <c r="A18" s="160" t="s">
        <v>147</v>
      </c>
      <c r="B18" s="166" t="s">
        <v>148</v>
      </c>
      <c r="C18" s="294" t="str">
        <f>'Apresentação Projeto'!B11</f>
        <v>Não aplicável</v>
      </c>
      <c r="D18" s="295"/>
    </row>
    <row r="19" spans="1:4" ht="15.75">
      <c r="A19" s="160" t="s">
        <v>149</v>
      </c>
      <c r="B19" s="166" t="s">
        <v>150</v>
      </c>
      <c r="C19" s="294" t="str">
        <f>'Apresentação Projeto'!B11</f>
        <v>Não aplicável</v>
      </c>
      <c r="D19" s="295"/>
    </row>
    <row r="20" spans="1:4">
      <c r="A20" s="292" t="s">
        <v>151</v>
      </c>
      <c r="B20" s="300" t="s">
        <v>152</v>
      </c>
      <c r="C20" s="301"/>
      <c r="D20" s="302"/>
    </row>
    <row r="21" spans="1:4" ht="15.75" customHeight="1">
      <c r="A21" s="296"/>
      <c r="B21" s="303" t="s">
        <v>153</v>
      </c>
      <c r="C21" s="218"/>
      <c r="D21" s="284"/>
    </row>
    <row r="22" spans="1:4" ht="15.75" customHeight="1">
      <c r="A22" s="296"/>
      <c r="B22" s="283"/>
      <c r="C22" s="218"/>
      <c r="D22" s="284"/>
    </row>
    <row r="23" spans="1:4" ht="15.75" customHeight="1">
      <c r="A23" s="296"/>
      <c r="B23" s="283"/>
      <c r="C23" s="218"/>
      <c r="D23" s="284"/>
    </row>
    <row r="24" spans="1:4" ht="15.75" customHeight="1">
      <c r="A24" s="296"/>
      <c r="B24" s="283"/>
      <c r="C24" s="218"/>
      <c r="D24" s="284"/>
    </row>
    <row r="25" spans="1:4" ht="15.75" customHeight="1">
      <c r="A25" s="296"/>
      <c r="B25" s="283"/>
      <c r="C25" s="218"/>
      <c r="D25" s="284"/>
    </row>
    <row r="26" spans="1:4" ht="15.75" customHeight="1">
      <c r="A26" s="296"/>
      <c r="B26" s="283"/>
      <c r="C26" s="218"/>
      <c r="D26" s="284"/>
    </row>
    <row r="27" spans="1:4" ht="15.75" customHeight="1">
      <c r="A27" s="296"/>
      <c r="B27" s="283"/>
      <c r="C27" s="218"/>
      <c r="D27" s="284"/>
    </row>
    <row r="28" spans="1:4" ht="15.75" customHeight="1">
      <c r="A28" s="296"/>
      <c r="B28" s="283"/>
      <c r="C28" s="218"/>
      <c r="D28" s="284"/>
    </row>
    <row r="29" spans="1:4" ht="15.75" customHeight="1">
      <c r="A29" s="293"/>
      <c r="B29" s="285"/>
      <c r="C29" s="260"/>
      <c r="D29" s="286"/>
    </row>
    <row r="30" spans="1:4" ht="15.75" customHeight="1">
      <c r="A30" s="292" t="s">
        <v>154</v>
      </c>
      <c r="B30" s="287" t="s">
        <v>155</v>
      </c>
      <c r="C30" s="267"/>
      <c r="D30" s="288"/>
    </row>
    <row r="31" spans="1:4" ht="15.75" customHeight="1">
      <c r="A31" s="293"/>
      <c r="B31" s="289"/>
      <c r="C31" s="290"/>
      <c r="D31" s="291"/>
    </row>
    <row r="32" spans="1:4" ht="15.75" customHeight="1"/>
    <row r="33" spans="1:6" ht="15.75" customHeight="1">
      <c r="A33" s="168" t="s">
        <v>156</v>
      </c>
      <c r="B33" s="282" t="s">
        <v>157</v>
      </c>
      <c r="C33" s="250"/>
      <c r="D33" s="250"/>
      <c r="E33" s="250"/>
      <c r="F33" s="250"/>
    </row>
    <row r="34" spans="1:6" ht="15.75" customHeight="1">
      <c r="A34" s="168" t="s">
        <v>158</v>
      </c>
      <c r="B34" s="282" t="s">
        <v>159</v>
      </c>
      <c r="C34" s="250"/>
      <c r="D34" s="250"/>
      <c r="E34" s="250"/>
      <c r="F34" s="250"/>
    </row>
    <row r="35" spans="1:6" ht="15.75" customHeight="1"/>
    <row r="36" spans="1:6" ht="15.75" customHeight="1"/>
    <row r="37" spans="1:6" ht="15.75" customHeight="1"/>
    <row r="38" spans="1:6" ht="15.75" customHeight="1"/>
    <row r="39" spans="1:6" ht="15.75" customHeight="1"/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">
    <mergeCell ref="B14:C14"/>
    <mergeCell ref="B15:C15"/>
    <mergeCell ref="B16:C16"/>
    <mergeCell ref="A20:A29"/>
    <mergeCell ref="B1:D1"/>
    <mergeCell ref="B2:D2"/>
    <mergeCell ref="C4:D4"/>
    <mergeCell ref="A5:A6"/>
    <mergeCell ref="B5:B6"/>
    <mergeCell ref="C5:D5"/>
    <mergeCell ref="C6:D6"/>
    <mergeCell ref="A30:A31"/>
    <mergeCell ref="C7:D7"/>
    <mergeCell ref="C8:D8"/>
    <mergeCell ref="C9:D9"/>
    <mergeCell ref="C10:D10"/>
    <mergeCell ref="C11:D11"/>
    <mergeCell ref="A12:A17"/>
    <mergeCell ref="B12:C12"/>
    <mergeCell ref="B17:D17"/>
    <mergeCell ref="C18:D18"/>
    <mergeCell ref="C19:D19"/>
    <mergeCell ref="B20:D20"/>
    <mergeCell ref="B21:D21"/>
    <mergeCell ref="B22:D22"/>
    <mergeCell ref="B23:D23"/>
    <mergeCell ref="B13:C13"/>
    <mergeCell ref="B33:F33"/>
    <mergeCell ref="B34:F34"/>
    <mergeCell ref="B24:D24"/>
    <mergeCell ref="B25:D25"/>
    <mergeCell ref="B26:D26"/>
    <mergeCell ref="B27:D27"/>
    <mergeCell ref="B28:D28"/>
    <mergeCell ref="B29:D29"/>
    <mergeCell ref="B30:D31"/>
  </mergeCells>
  <pageMargins left="0.511811024" right="0.511811024" top="0.78740157499999996" bottom="0.78740157499999996" header="0" footer="0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000"/>
  <sheetViews>
    <sheetView workbookViewId="0"/>
  </sheetViews>
  <sheetFormatPr defaultColWidth="14.42578125" defaultRowHeight="15" customHeight="1"/>
  <cols>
    <col min="1" max="1" width="56.140625" customWidth="1"/>
    <col min="2" max="2" width="10" customWidth="1"/>
    <col min="3" max="3" width="46.42578125" customWidth="1"/>
    <col min="4" max="26" width="8.85546875" customWidth="1"/>
  </cols>
  <sheetData>
    <row r="1" spans="1:6">
      <c r="A1" s="312" t="s">
        <v>160</v>
      </c>
      <c r="B1" s="312" t="s">
        <v>161</v>
      </c>
      <c r="C1" s="312" t="s">
        <v>113</v>
      </c>
    </row>
    <row r="2" spans="1:6" ht="17.25" customHeight="1">
      <c r="A2" s="234"/>
      <c r="B2" s="234"/>
      <c r="C2" s="234"/>
    </row>
    <row r="3" spans="1:6">
      <c r="A3" s="169" t="s">
        <v>162</v>
      </c>
      <c r="B3" s="104"/>
      <c r="C3" s="170"/>
    </row>
    <row r="4" spans="1:6">
      <c r="A4" s="169" t="s">
        <v>163</v>
      </c>
      <c r="B4" s="104"/>
      <c r="C4" s="171"/>
    </row>
    <row r="5" spans="1:6" ht="30">
      <c r="A5" s="169" t="s">
        <v>164</v>
      </c>
      <c r="B5" s="172"/>
      <c r="C5" s="171"/>
    </row>
    <row r="6" spans="1:6">
      <c r="A6" s="169" t="s">
        <v>165</v>
      </c>
      <c r="B6" s="104"/>
      <c r="C6" s="171"/>
    </row>
    <row r="7" spans="1:6" ht="30">
      <c r="A7" s="169" t="s">
        <v>166</v>
      </c>
      <c r="B7" s="104"/>
      <c r="C7" s="171"/>
    </row>
    <row r="8" spans="1:6">
      <c r="A8" s="169" t="s">
        <v>167</v>
      </c>
      <c r="B8" s="104"/>
      <c r="C8" s="170"/>
    </row>
    <row r="9" spans="1:6">
      <c r="A9" s="169" t="s">
        <v>168</v>
      </c>
      <c r="B9" s="104"/>
      <c r="C9" s="171"/>
    </row>
    <row r="10" spans="1:6" ht="45">
      <c r="A10" s="169" t="s">
        <v>169</v>
      </c>
      <c r="B10" s="104"/>
      <c r="C10" s="171"/>
    </row>
    <row r="11" spans="1:6">
      <c r="A11" s="169" t="s">
        <v>170</v>
      </c>
      <c r="B11" s="104"/>
      <c r="C11" s="171"/>
    </row>
    <row r="12" spans="1:6" ht="30">
      <c r="A12" s="169" t="s">
        <v>171</v>
      </c>
      <c r="B12" s="104"/>
      <c r="C12" s="171"/>
    </row>
    <row r="13" spans="1:6">
      <c r="A13" s="169" t="s">
        <v>172</v>
      </c>
      <c r="B13" s="104"/>
      <c r="C13" s="170"/>
    </row>
    <row r="14" spans="1:6" ht="105">
      <c r="A14" s="169" t="s">
        <v>173</v>
      </c>
      <c r="B14" s="104"/>
      <c r="C14" s="170"/>
    </row>
    <row r="15" spans="1:6" ht="30">
      <c r="A15" s="103" t="s">
        <v>174</v>
      </c>
      <c r="B15" s="104"/>
      <c r="C15" s="170"/>
      <c r="F15" s="173"/>
    </row>
    <row r="16" spans="1:6">
      <c r="A16" s="169" t="s">
        <v>175</v>
      </c>
      <c r="B16" s="104"/>
      <c r="C16" s="170"/>
    </row>
    <row r="17" spans="1:3">
      <c r="A17" s="169" t="s">
        <v>176</v>
      </c>
      <c r="B17" s="104"/>
      <c r="C17" s="171"/>
    </row>
    <row r="18" spans="1:3">
      <c r="A18" s="169" t="s">
        <v>177</v>
      </c>
      <c r="B18" s="104"/>
      <c r="C18" s="170"/>
    </row>
    <row r="19" spans="1:3">
      <c r="A19" s="169" t="s">
        <v>178</v>
      </c>
      <c r="B19" s="104"/>
      <c r="C19" s="170"/>
    </row>
    <row r="20" spans="1:3" ht="30">
      <c r="A20" s="169" t="s">
        <v>179</v>
      </c>
      <c r="B20" s="104"/>
      <c r="C20" s="170"/>
    </row>
    <row r="21" spans="1:3" ht="15.75" customHeight="1">
      <c r="A21" s="173"/>
      <c r="B21" s="155"/>
    </row>
    <row r="22" spans="1:3" ht="28.5" customHeight="1">
      <c r="A22" s="313" t="s">
        <v>180</v>
      </c>
      <c r="B22" s="250"/>
      <c r="C22" s="250"/>
    </row>
    <row r="23" spans="1:3" ht="15.75" customHeight="1">
      <c r="B23" s="155"/>
    </row>
    <row r="24" spans="1:3" ht="15.75" customHeight="1">
      <c r="B24" s="155"/>
    </row>
    <row r="25" spans="1:3" ht="15.75" customHeight="1">
      <c r="B25" s="155"/>
    </row>
    <row r="26" spans="1:3" ht="15.75" customHeight="1">
      <c r="B26" s="155"/>
    </row>
    <row r="27" spans="1:3" ht="15.75" customHeight="1">
      <c r="B27" s="155"/>
    </row>
    <row r="28" spans="1:3" ht="15.75" customHeight="1">
      <c r="B28" s="155"/>
    </row>
    <row r="29" spans="1:3" ht="15.75" customHeight="1">
      <c r="B29" s="155"/>
    </row>
    <row r="30" spans="1:3" ht="15.75" customHeight="1">
      <c r="B30" s="155"/>
    </row>
    <row r="31" spans="1:3" ht="15.75" customHeight="1">
      <c r="B31" s="155"/>
    </row>
    <row r="32" spans="1:3" ht="15.75" customHeight="1">
      <c r="B32" s="155"/>
    </row>
    <row r="33" spans="2:2" ht="15.75" customHeight="1">
      <c r="B33" s="155"/>
    </row>
    <row r="34" spans="2:2" ht="15.75" customHeight="1">
      <c r="B34" s="155"/>
    </row>
    <row r="35" spans="2:2" ht="15.75" customHeight="1">
      <c r="B35" s="155"/>
    </row>
    <row r="36" spans="2:2" ht="15.75" customHeight="1">
      <c r="B36" s="155"/>
    </row>
    <row r="37" spans="2:2" ht="15.75" customHeight="1">
      <c r="B37" s="155"/>
    </row>
    <row r="38" spans="2:2" ht="15.75" customHeight="1">
      <c r="B38" s="155"/>
    </row>
    <row r="39" spans="2:2" ht="15.75" customHeight="1">
      <c r="B39" s="155"/>
    </row>
    <row r="40" spans="2:2" ht="15.75" customHeight="1">
      <c r="B40" s="155"/>
    </row>
    <row r="41" spans="2:2" ht="15.75" customHeight="1">
      <c r="B41" s="155"/>
    </row>
    <row r="42" spans="2:2" ht="15.75" customHeight="1">
      <c r="B42" s="155"/>
    </row>
    <row r="43" spans="2:2" ht="15.75" customHeight="1">
      <c r="B43" s="155"/>
    </row>
    <row r="44" spans="2:2" ht="15.75" customHeight="1">
      <c r="B44" s="155"/>
    </row>
    <row r="45" spans="2:2" ht="15.75" customHeight="1">
      <c r="B45" s="155"/>
    </row>
    <row r="46" spans="2:2" ht="15.75" customHeight="1">
      <c r="B46" s="155"/>
    </row>
    <row r="47" spans="2:2" ht="15.75" customHeight="1">
      <c r="B47" s="155"/>
    </row>
    <row r="48" spans="2:2" ht="15.75" customHeight="1">
      <c r="B48" s="155"/>
    </row>
    <row r="49" spans="2:2" ht="15.75" customHeight="1">
      <c r="B49" s="155"/>
    </row>
    <row r="50" spans="2:2" ht="15.75" customHeight="1">
      <c r="B50" s="155"/>
    </row>
    <row r="51" spans="2:2" ht="15.75" customHeight="1">
      <c r="B51" s="155"/>
    </row>
    <row r="52" spans="2:2" ht="15.75" customHeight="1">
      <c r="B52" s="155"/>
    </row>
    <row r="53" spans="2:2" ht="15.75" customHeight="1">
      <c r="B53" s="155"/>
    </row>
    <row r="54" spans="2:2" ht="15.75" customHeight="1">
      <c r="B54" s="155"/>
    </row>
    <row r="55" spans="2:2" ht="15.75" customHeight="1">
      <c r="B55" s="155"/>
    </row>
    <row r="56" spans="2:2" ht="15.75" customHeight="1">
      <c r="B56" s="155"/>
    </row>
    <row r="57" spans="2:2" ht="15.75" customHeight="1">
      <c r="B57" s="155"/>
    </row>
    <row r="58" spans="2:2" ht="15.75" customHeight="1">
      <c r="B58" s="155"/>
    </row>
    <row r="59" spans="2:2" ht="15.75" customHeight="1">
      <c r="B59" s="155"/>
    </row>
    <row r="60" spans="2:2" ht="15.75" customHeight="1">
      <c r="B60" s="155"/>
    </row>
    <row r="61" spans="2:2" ht="15.75" customHeight="1">
      <c r="B61" s="155"/>
    </row>
    <row r="62" spans="2:2" ht="15.75" customHeight="1">
      <c r="B62" s="155"/>
    </row>
    <row r="63" spans="2:2" ht="15.75" customHeight="1">
      <c r="B63" s="155"/>
    </row>
    <row r="64" spans="2:2" ht="15.75" customHeight="1">
      <c r="B64" s="155"/>
    </row>
    <row r="65" spans="2:2" ht="15.75" customHeight="1">
      <c r="B65" s="155"/>
    </row>
    <row r="66" spans="2:2" ht="15.75" customHeight="1">
      <c r="B66" s="155"/>
    </row>
    <row r="67" spans="2:2" ht="15.75" customHeight="1">
      <c r="B67" s="155"/>
    </row>
    <row r="68" spans="2:2" ht="15.75" customHeight="1">
      <c r="B68" s="155"/>
    </row>
    <row r="69" spans="2:2" ht="15.75" customHeight="1">
      <c r="B69" s="155"/>
    </row>
    <row r="70" spans="2:2" ht="15.75" customHeight="1">
      <c r="B70" s="155"/>
    </row>
    <row r="71" spans="2:2" ht="15.75" customHeight="1">
      <c r="B71" s="155"/>
    </row>
    <row r="72" spans="2:2" ht="15.75" customHeight="1">
      <c r="B72" s="155"/>
    </row>
    <row r="73" spans="2:2" ht="15.75" customHeight="1">
      <c r="B73" s="155"/>
    </row>
    <row r="74" spans="2:2" ht="15.75" customHeight="1">
      <c r="B74" s="155"/>
    </row>
    <row r="75" spans="2:2" ht="15.75" customHeight="1">
      <c r="B75" s="155"/>
    </row>
    <row r="76" spans="2:2" ht="15.75" customHeight="1">
      <c r="B76" s="155"/>
    </row>
    <row r="77" spans="2:2" ht="15.75" customHeight="1">
      <c r="B77" s="155"/>
    </row>
    <row r="78" spans="2:2" ht="15.75" customHeight="1">
      <c r="B78" s="155"/>
    </row>
    <row r="79" spans="2:2" ht="15.75" customHeight="1">
      <c r="B79" s="155"/>
    </row>
    <row r="80" spans="2:2" ht="15.75" customHeight="1">
      <c r="B80" s="155"/>
    </row>
    <row r="81" spans="2:2" ht="15.75" customHeight="1">
      <c r="B81" s="155"/>
    </row>
    <row r="82" spans="2:2" ht="15.75" customHeight="1">
      <c r="B82" s="155"/>
    </row>
    <row r="83" spans="2:2" ht="15.75" customHeight="1">
      <c r="B83" s="155"/>
    </row>
    <row r="84" spans="2:2" ht="15.75" customHeight="1">
      <c r="B84" s="155"/>
    </row>
    <row r="85" spans="2:2" ht="15.75" customHeight="1">
      <c r="B85" s="155"/>
    </row>
    <row r="86" spans="2:2" ht="15.75" customHeight="1">
      <c r="B86" s="155"/>
    </row>
    <row r="87" spans="2:2" ht="15.75" customHeight="1">
      <c r="B87" s="155"/>
    </row>
    <row r="88" spans="2:2" ht="15.75" customHeight="1">
      <c r="B88" s="155"/>
    </row>
    <row r="89" spans="2:2" ht="15.75" customHeight="1">
      <c r="B89" s="155"/>
    </row>
    <row r="90" spans="2:2" ht="15.75" customHeight="1">
      <c r="B90" s="155"/>
    </row>
    <row r="91" spans="2:2" ht="15.75" customHeight="1">
      <c r="B91" s="155"/>
    </row>
    <row r="92" spans="2:2" ht="15.75" customHeight="1">
      <c r="B92" s="155"/>
    </row>
    <row r="93" spans="2:2" ht="15.75" customHeight="1">
      <c r="B93" s="155"/>
    </row>
    <row r="94" spans="2:2" ht="15.75" customHeight="1">
      <c r="B94" s="155"/>
    </row>
    <row r="95" spans="2:2" ht="15.75" customHeight="1">
      <c r="B95" s="155"/>
    </row>
    <row r="96" spans="2:2" ht="15.75" customHeight="1">
      <c r="B96" s="155"/>
    </row>
    <row r="97" spans="2:2" ht="15.75" customHeight="1">
      <c r="B97" s="155"/>
    </row>
    <row r="98" spans="2:2" ht="15.75" customHeight="1">
      <c r="B98" s="155"/>
    </row>
    <row r="99" spans="2:2" ht="15.75" customHeight="1">
      <c r="B99" s="155"/>
    </row>
    <row r="100" spans="2:2" ht="15.75" customHeight="1">
      <c r="B100" s="155"/>
    </row>
    <row r="101" spans="2:2" ht="15.75" customHeight="1">
      <c r="B101" s="155"/>
    </row>
    <row r="102" spans="2:2" ht="15.75" customHeight="1">
      <c r="B102" s="155"/>
    </row>
    <row r="103" spans="2:2" ht="15.75" customHeight="1">
      <c r="B103" s="155"/>
    </row>
    <row r="104" spans="2:2" ht="15.75" customHeight="1">
      <c r="B104" s="155"/>
    </row>
    <row r="105" spans="2:2" ht="15.75" customHeight="1">
      <c r="B105" s="155"/>
    </row>
    <row r="106" spans="2:2" ht="15.75" customHeight="1">
      <c r="B106" s="155"/>
    </row>
    <row r="107" spans="2:2" ht="15.75" customHeight="1">
      <c r="B107" s="155"/>
    </row>
    <row r="108" spans="2:2" ht="15.75" customHeight="1">
      <c r="B108" s="155"/>
    </row>
    <row r="109" spans="2:2" ht="15.75" customHeight="1">
      <c r="B109" s="155"/>
    </row>
    <row r="110" spans="2:2" ht="15.75" customHeight="1">
      <c r="B110" s="155"/>
    </row>
    <row r="111" spans="2:2" ht="15.75" customHeight="1">
      <c r="B111" s="155"/>
    </row>
    <row r="112" spans="2:2" ht="15.75" customHeight="1">
      <c r="B112" s="155"/>
    </row>
    <row r="113" spans="2:2" ht="15.75" customHeight="1">
      <c r="B113" s="155"/>
    </row>
    <row r="114" spans="2:2" ht="15.75" customHeight="1">
      <c r="B114" s="155"/>
    </row>
    <row r="115" spans="2:2" ht="15.75" customHeight="1">
      <c r="B115" s="155"/>
    </row>
    <row r="116" spans="2:2" ht="15.75" customHeight="1">
      <c r="B116" s="155"/>
    </row>
    <row r="117" spans="2:2" ht="15.75" customHeight="1">
      <c r="B117" s="155"/>
    </row>
    <row r="118" spans="2:2" ht="15.75" customHeight="1">
      <c r="B118" s="155"/>
    </row>
    <row r="119" spans="2:2" ht="15.75" customHeight="1">
      <c r="B119" s="155"/>
    </row>
    <row r="120" spans="2:2" ht="15.75" customHeight="1">
      <c r="B120" s="155"/>
    </row>
    <row r="121" spans="2:2" ht="15.75" customHeight="1">
      <c r="B121" s="155"/>
    </row>
    <row r="122" spans="2:2" ht="15.75" customHeight="1">
      <c r="B122" s="155"/>
    </row>
    <row r="123" spans="2:2" ht="15.75" customHeight="1">
      <c r="B123" s="155"/>
    </row>
    <row r="124" spans="2:2" ht="15.75" customHeight="1">
      <c r="B124" s="155"/>
    </row>
    <row r="125" spans="2:2" ht="15.75" customHeight="1">
      <c r="B125" s="155"/>
    </row>
    <row r="126" spans="2:2" ht="15.75" customHeight="1">
      <c r="B126" s="155"/>
    </row>
    <row r="127" spans="2:2" ht="15.75" customHeight="1">
      <c r="B127" s="155"/>
    </row>
    <row r="128" spans="2:2" ht="15.75" customHeight="1">
      <c r="B128" s="155"/>
    </row>
    <row r="129" spans="2:2" ht="15.75" customHeight="1">
      <c r="B129" s="155"/>
    </row>
    <row r="130" spans="2:2" ht="15.75" customHeight="1">
      <c r="B130" s="155"/>
    </row>
    <row r="131" spans="2:2" ht="15.75" customHeight="1">
      <c r="B131" s="155"/>
    </row>
    <row r="132" spans="2:2" ht="15.75" customHeight="1">
      <c r="B132" s="155"/>
    </row>
    <row r="133" spans="2:2" ht="15.75" customHeight="1">
      <c r="B133" s="155"/>
    </row>
    <row r="134" spans="2:2" ht="15.75" customHeight="1">
      <c r="B134" s="155"/>
    </row>
    <row r="135" spans="2:2" ht="15.75" customHeight="1">
      <c r="B135" s="155"/>
    </row>
    <row r="136" spans="2:2" ht="15.75" customHeight="1">
      <c r="B136" s="155"/>
    </row>
    <row r="137" spans="2:2" ht="15.75" customHeight="1">
      <c r="B137" s="155"/>
    </row>
    <row r="138" spans="2:2" ht="15.75" customHeight="1">
      <c r="B138" s="155"/>
    </row>
    <row r="139" spans="2:2" ht="15.75" customHeight="1">
      <c r="B139" s="155"/>
    </row>
    <row r="140" spans="2:2" ht="15.75" customHeight="1">
      <c r="B140" s="155"/>
    </row>
    <row r="141" spans="2:2" ht="15.75" customHeight="1">
      <c r="B141" s="155"/>
    </row>
    <row r="142" spans="2:2" ht="15.75" customHeight="1">
      <c r="B142" s="155"/>
    </row>
    <row r="143" spans="2:2" ht="15.75" customHeight="1">
      <c r="B143" s="155"/>
    </row>
    <row r="144" spans="2:2" ht="15.75" customHeight="1">
      <c r="B144" s="155"/>
    </row>
    <row r="145" spans="2:2" ht="15.75" customHeight="1">
      <c r="B145" s="155"/>
    </row>
    <row r="146" spans="2:2" ht="15.75" customHeight="1">
      <c r="B146" s="155"/>
    </row>
    <row r="147" spans="2:2" ht="15.75" customHeight="1">
      <c r="B147" s="155"/>
    </row>
    <row r="148" spans="2:2" ht="15.75" customHeight="1">
      <c r="B148" s="155"/>
    </row>
    <row r="149" spans="2:2" ht="15.75" customHeight="1">
      <c r="B149" s="155"/>
    </row>
    <row r="150" spans="2:2" ht="15.75" customHeight="1">
      <c r="B150" s="155"/>
    </row>
    <row r="151" spans="2:2" ht="15.75" customHeight="1">
      <c r="B151" s="155"/>
    </row>
    <row r="152" spans="2:2" ht="15.75" customHeight="1">
      <c r="B152" s="155"/>
    </row>
    <row r="153" spans="2:2" ht="15.75" customHeight="1">
      <c r="B153" s="155"/>
    </row>
    <row r="154" spans="2:2" ht="15.75" customHeight="1">
      <c r="B154" s="155"/>
    </row>
    <row r="155" spans="2:2" ht="15.75" customHeight="1">
      <c r="B155" s="155"/>
    </row>
    <row r="156" spans="2:2" ht="15.75" customHeight="1">
      <c r="B156" s="155"/>
    </row>
    <row r="157" spans="2:2" ht="15.75" customHeight="1">
      <c r="B157" s="155"/>
    </row>
    <row r="158" spans="2:2" ht="15.75" customHeight="1">
      <c r="B158" s="155"/>
    </row>
    <row r="159" spans="2:2" ht="15.75" customHeight="1">
      <c r="B159" s="155"/>
    </row>
    <row r="160" spans="2:2" ht="15.75" customHeight="1">
      <c r="B160" s="155"/>
    </row>
    <row r="161" spans="2:2" ht="15.75" customHeight="1">
      <c r="B161" s="155"/>
    </row>
    <row r="162" spans="2:2" ht="15.75" customHeight="1">
      <c r="B162" s="155"/>
    </row>
    <row r="163" spans="2:2" ht="15.75" customHeight="1">
      <c r="B163" s="155"/>
    </row>
    <row r="164" spans="2:2" ht="15.75" customHeight="1">
      <c r="B164" s="155"/>
    </row>
    <row r="165" spans="2:2" ht="15.75" customHeight="1">
      <c r="B165" s="155"/>
    </row>
    <row r="166" spans="2:2" ht="15.75" customHeight="1">
      <c r="B166" s="155"/>
    </row>
    <row r="167" spans="2:2" ht="15.75" customHeight="1">
      <c r="B167" s="155"/>
    </row>
    <row r="168" spans="2:2" ht="15.75" customHeight="1">
      <c r="B168" s="155"/>
    </row>
    <row r="169" spans="2:2" ht="15.75" customHeight="1">
      <c r="B169" s="155"/>
    </row>
    <row r="170" spans="2:2" ht="15.75" customHeight="1">
      <c r="B170" s="155"/>
    </row>
    <row r="171" spans="2:2" ht="15.75" customHeight="1">
      <c r="B171" s="155"/>
    </row>
    <row r="172" spans="2:2" ht="15.75" customHeight="1">
      <c r="B172" s="155"/>
    </row>
    <row r="173" spans="2:2" ht="15.75" customHeight="1">
      <c r="B173" s="155"/>
    </row>
    <row r="174" spans="2:2" ht="15.75" customHeight="1">
      <c r="B174" s="155"/>
    </row>
    <row r="175" spans="2:2" ht="15.75" customHeight="1">
      <c r="B175" s="155"/>
    </row>
    <row r="176" spans="2:2" ht="15.75" customHeight="1">
      <c r="B176" s="155"/>
    </row>
    <row r="177" spans="2:2" ht="15.75" customHeight="1">
      <c r="B177" s="155"/>
    </row>
    <row r="178" spans="2:2" ht="15.75" customHeight="1">
      <c r="B178" s="155"/>
    </row>
    <row r="179" spans="2:2" ht="15.75" customHeight="1">
      <c r="B179" s="155"/>
    </row>
    <row r="180" spans="2:2" ht="15.75" customHeight="1">
      <c r="B180" s="155"/>
    </row>
    <row r="181" spans="2:2" ht="15.75" customHeight="1">
      <c r="B181" s="155"/>
    </row>
    <row r="182" spans="2:2" ht="15.75" customHeight="1">
      <c r="B182" s="155"/>
    </row>
    <row r="183" spans="2:2" ht="15.75" customHeight="1">
      <c r="B183" s="155"/>
    </row>
    <row r="184" spans="2:2" ht="15.75" customHeight="1">
      <c r="B184" s="155"/>
    </row>
    <row r="185" spans="2:2" ht="15.75" customHeight="1">
      <c r="B185" s="155"/>
    </row>
    <row r="186" spans="2:2" ht="15.75" customHeight="1">
      <c r="B186" s="155"/>
    </row>
    <row r="187" spans="2:2" ht="15.75" customHeight="1">
      <c r="B187" s="155"/>
    </row>
    <row r="188" spans="2:2" ht="15.75" customHeight="1">
      <c r="B188" s="155"/>
    </row>
    <row r="189" spans="2:2" ht="15.75" customHeight="1">
      <c r="B189" s="155"/>
    </row>
    <row r="190" spans="2:2" ht="15.75" customHeight="1">
      <c r="B190" s="155"/>
    </row>
    <row r="191" spans="2:2" ht="15.75" customHeight="1">
      <c r="B191" s="155"/>
    </row>
    <row r="192" spans="2:2" ht="15.75" customHeight="1">
      <c r="B192" s="155"/>
    </row>
    <row r="193" spans="2:2" ht="15.75" customHeight="1">
      <c r="B193" s="155"/>
    </row>
    <row r="194" spans="2:2" ht="15.75" customHeight="1">
      <c r="B194" s="155"/>
    </row>
    <row r="195" spans="2:2" ht="15.75" customHeight="1">
      <c r="B195" s="155"/>
    </row>
    <row r="196" spans="2:2" ht="15.75" customHeight="1">
      <c r="B196" s="155"/>
    </row>
    <row r="197" spans="2:2" ht="15.75" customHeight="1">
      <c r="B197" s="155"/>
    </row>
    <row r="198" spans="2:2" ht="15.75" customHeight="1">
      <c r="B198" s="155"/>
    </row>
    <row r="199" spans="2:2" ht="15.75" customHeight="1">
      <c r="B199" s="155"/>
    </row>
    <row r="200" spans="2:2" ht="15.75" customHeight="1">
      <c r="B200" s="155"/>
    </row>
    <row r="201" spans="2:2" ht="15.75" customHeight="1">
      <c r="B201" s="155"/>
    </row>
    <row r="202" spans="2:2" ht="15.75" customHeight="1">
      <c r="B202" s="155"/>
    </row>
    <row r="203" spans="2:2" ht="15.75" customHeight="1">
      <c r="B203" s="155"/>
    </row>
    <row r="204" spans="2:2" ht="15.75" customHeight="1">
      <c r="B204" s="155"/>
    </row>
    <row r="205" spans="2:2" ht="15.75" customHeight="1">
      <c r="B205" s="155"/>
    </row>
    <row r="206" spans="2:2" ht="15.75" customHeight="1">
      <c r="B206" s="155"/>
    </row>
    <row r="207" spans="2:2" ht="15.75" customHeight="1">
      <c r="B207" s="155"/>
    </row>
    <row r="208" spans="2:2" ht="15.75" customHeight="1">
      <c r="B208" s="155"/>
    </row>
    <row r="209" spans="2:2" ht="15.75" customHeight="1">
      <c r="B209" s="155"/>
    </row>
    <row r="210" spans="2:2" ht="15.75" customHeight="1">
      <c r="B210" s="155"/>
    </row>
    <row r="211" spans="2:2" ht="15.75" customHeight="1">
      <c r="B211" s="155"/>
    </row>
    <row r="212" spans="2:2" ht="15.75" customHeight="1">
      <c r="B212" s="155"/>
    </row>
    <row r="213" spans="2:2" ht="15.75" customHeight="1">
      <c r="B213" s="155"/>
    </row>
    <row r="214" spans="2:2" ht="15.75" customHeight="1">
      <c r="B214" s="155"/>
    </row>
    <row r="215" spans="2:2" ht="15.75" customHeight="1">
      <c r="B215" s="155"/>
    </row>
    <row r="216" spans="2:2" ht="15.75" customHeight="1">
      <c r="B216" s="155"/>
    </row>
    <row r="217" spans="2:2" ht="15.75" customHeight="1">
      <c r="B217" s="155"/>
    </row>
    <row r="218" spans="2:2" ht="15.75" customHeight="1">
      <c r="B218" s="155"/>
    </row>
    <row r="219" spans="2:2" ht="15.75" customHeight="1">
      <c r="B219" s="155"/>
    </row>
    <row r="220" spans="2:2" ht="15.75" customHeight="1">
      <c r="B220" s="155"/>
    </row>
    <row r="221" spans="2:2" ht="15.75" customHeight="1">
      <c r="B221" s="155"/>
    </row>
    <row r="222" spans="2:2" ht="15.75" customHeight="1">
      <c r="B222" s="155"/>
    </row>
    <row r="223" spans="2:2" ht="15.75" customHeight="1">
      <c r="B223" s="155"/>
    </row>
    <row r="224" spans="2:2" ht="15.75" customHeight="1">
      <c r="B224" s="155"/>
    </row>
    <row r="225" spans="2:2" ht="15.75" customHeight="1">
      <c r="B225" s="155"/>
    </row>
    <row r="226" spans="2:2" ht="15.75" customHeight="1">
      <c r="B226" s="155"/>
    </row>
    <row r="227" spans="2:2" ht="15.75" customHeight="1">
      <c r="B227" s="155"/>
    </row>
    <row r="228" spans="2:2" ht="15.75" customHeight="1">
      <c r="B228" s="155"/>
    </row>
    <row r="229" spans="2:2" ht="15.75" customHeight="1">
      <c r="B229" s="155"/>
    </row>
    <row r="230" spans="2:2" ht="15.75" customHeight="1">
      <c r="B230" s="155"/>
    </row>
    <row r="231" spans="2:2" ht="15.75" customHeight="1">
      <c r="B231" s="155"/>
    </row>
    <row r="232" spans="2:2" ht="15.75" customHeight="1">
      <c r="B232" s="155"/>
    </row>
    <row r="233" spans="2:2" ht="15.75" customHeight="1">
      <c r="B233" s="155"/>
    </row>
    <row r="234" spans="2:2" ht="15.75" customHeight="1">
      <c r="B234" s="155"/>
    </row>
    <row r="235" spans="2:2" ht="15.75" customHeight="1">
      <c r="B235" s="155"/>
    </row>
    <row r="236" spans="2:2" ht="15.75" customHeight="1">
      <c r="B236" s="155"/>
    </row>
    <row r="237" spans="2:2" ht="15.75" customHeight="1">
      <c r="B237" s="155"/>
    </row>
    <row r="238" spans="2:2" ht="15.75" customHeight="1">
      <c r="B238" s="155"/>
    </row>
    <row r="239" spans="2:2" ht="15.75" customHeight="1">
      <c r="B239" s="155"/>
    </row>
    <row r="240" spans="2:2" ht="15.75" customHeight="1">
      <c r="B240" s="155"/>
    </row>
    <row r="241" spans="2:2" ht="15.75" customHeight="1">
      <c r="B241" s="155"/>
    </row>
    <row r="242" spans="2:2" ht="15.75" customHeight="1">
      <c r="B242" s="155"/>
    </row>
    <row r="243" spans="2:2" ht="15.75" customHeight="1">
      <c r="B243" s="155"/>
    </row>
    <row r="244" spans="2:2" ht="15.75" customHeight="1">
      <c r="B244" s="155"/>
    </row>
    <row r="245" spans="2:2" ht="15.75" customHeight="1">
      <c r="B245" s="155"/>
    </row>
    <row r="246" spans="2:2" ht="15.75" customHeight="1">
      <c r="B246" s="155"/>
    </row>
    <row r="247" spans="2:2" ht="15.75" customHeight="1">
      <c r="B247" s="155"/>
    </row>
    <row r="248" spans="2:2" ht="15.75" customHeight="1">
      <c r="B248" s="155"/>
    </row>
    <row r="249" spans="2:2" ht="15.75" customHeight="1">
      <c r="B249" s="155"/>
    </row>
    <row r="250" spans="2:2" ht="15.75" customHeight="1">
      <c r="B250" s="155"/>
    </row>
    <row r="251" spans="2:2" ht="15.75" customHeight="1">
      <c r="B251" s="155"/>
    </row>
    <row r="252" spans="2:2" ht="15.75" customHeight="1">
      <c r="B252" s="155"/>
    </row>
    <row r="253" spans="2:2" ht="15.75" customHeight="1">
      <c r="B253" s="155"/>
    </row>
    <row r="254" spans="2:2" ht="15.75" customHeight="1">
      <c r="B254" s="155"/>
    </row>
    <row r="255" spans="2:2" ht="15.75" customHeight="1">
      <c r="B255" s="155"/>
    </row>
    <row r="256" spans="2:2" ht="15.75" customHeight="1">
      <c r="B256" s="155"/>
    </row>
    <row r="257" spans="2:2" ht="15.75" customHeight="1">
      <c r="B257" s="155"/>
    </row>
    <row r="258" spans="2:2" ht="15.75" customHeight="1">
      <c r="B258" s="155"/>
    </row>
    <row r="259" spans="2:2" ht="15.75" customHeight="1">
      <c r="B259" s="155"/>
    </row>
    <row r="260" spans="2:2" ht="15.75" customHeight="1">
      <c r="B260" s="155"/>
    </row>
    <row r="261" spans="2:2" ht="15.75" customHeight="1">
      <c r="B261" s="155"/>
    </row>
    <row r="262" spans="2:2" ht="15.75" customHeight="1">
      <c r="B262" s="155"/>
    </row>
    <row r="263" spans="2:2" ht="15.75" customHeight="1">
      <c r="B263" s="155"/>
    </row>
    <row r="264" spans="2:2" ht="15.75" customHeight="1">
      <c r="B264" s="155"/>
    </row>
    <row r="265" spans="2:2" ht="15.75" customHeight="1">
      <c r="B265" s="155"/>
    </row>
    <row r="266" spans="2:2" ht="15.75" customHeight="1">
      <c r="B266" s="155"/>
    </row>
    <row r="267" spans="2:2" ht="15.75" customHeight="1">
      <c r="B267" s="155"/>
    </row>
    <row r="268" spans="2:2" ht="15.75" customHeight="1">
      <c r="B268" s="155"/>
    </row>
    <row r="269" spans="2:2" ht="15.75" customHeight="1">
      <c r="B269" s="155"/>
    </row>
    <row r="270" spans="2:2" ht="15.75" customHeight="1">
      <c r="B270" s="155"/>
    </row>
    <row r="271" spans="2:2" ht="15.75" customHeight="1">
      <c r="B271" s="155"/>
    </row>
    <row r="272" spans="2:2" ht="15.75" customHeight="1">
      <c r="B272" s="155"/>
    </row>
    <row r="273" spans="2:2" ht="15.75" customHeight="1">
      <c r="B273" s="155"/>
    </row>
    <row r="274" spans="2:2" ht="15.75" customHeight="1">
      <c r="B274" s="155"/>
    </row>
    <row r="275" spans="2:2" ht="15.75" customHeight="1">
      <c r="B275" s="155"/>
    </row>
    <row r="276" spans="2:2" ht="15.75" customHeight="1">
      <c r="B276" s="155"/>
    </row>
    <row r="277" spans="2:2" ht="15.75" customHeight="1">
      <c r="B277" s="155"/>
    </row>
    <row r="278" spans="2:2" ht="15.75" customHeight="1">
      <c r="B278" s="155"/>
    </row>
    <row r="279" spans="2:2" ht="15.75" customHeight="1">
      <c r="B279" s="155"/>
    </row>
    <row r="280" spans="2:2" ht="15.75" customHeight="1">
      <c r="B280" s="155"/>
    </row>
    <row r="281" spans="2:2" ht="15.75" customHeight="1">
      <c r="B281" s="155"/>
    </row>
    <row r="282" spans="2:2" ht="15.75" customHeight="1">
      <c r="B282" s="155"/>
    </row>
    <row r="283" spans="2:2" ht="15.75" customHeight="1">
      <c r="B283" s="155"/>
    </row>
    <row r="284" spans="2:2" ht="15.75" customHeight="1">
      <c r="B284" s="155"/>
    </row>
    <row r="285" spans="2:2" ht="15.75" customHeight="1">
      <c r="B285" s="155"/>
    </row>
    <row r="286" spans="2:2" ht="15.75" customHeight="1">
      <c r="B286" s="155"/>
    </row>
    <row r="287" spans="2:2" ht="15.75" customHeight="1">
      <c r="B287" s="155"/>
    </row>
    <row r="288" spans="2:2" ht="15.75" customHeight="1">
      <c r="B288" s="155"/>
    </row>
    <row r="289" spans="2:2" ht="15.75" customHeight="1">
      <c r="B289" s="155"/>
    </row>
    <row r="290" spans="2:2" ht="15.75" customHeight="1">
      <c r="B290" s="155"/>
    </row>
    <row r="291" spans="2:2" ht="15.75" customHeight="1">
      <c r="B291" s="155"/>
    </row>
    <row r="292" spans="2:2" ht="15.75" customHeight="1">
      <c r="B292" s="155"/>
    </row>
    <row r="293" spans="2:2" ht="15.75" customHeight="1">
      <c r="B293" s="155"/>
    </row>
    <row r="294" spans="2:2" ht="15.75" customHeight="1">
      <c r="B294" s="155"/>
    </row>
    <row r="295" spans="2:2" ht="15.75" customHeight="1">
      <c r="B295" s="155"/>
    </row>
    <row r="296" spans="2:2" ht="15.75" customHeight="1">
      <c r="B296" s="155"/>
    </row>
    <row r="297" spans="2:2" ht="15.75" customHeight="1">
      <c r="B297" s="155"/>
    </row>
    <row r="298" spans="2:2" ht="15.75" customHeight="1">
      <c r="B298" s="155"/>
    </row>
    <row r="299" spans="2:2" ht="15.75" customHeight="1">
      <c r="B299" s="155"/>
    </row>
    <row r="300" spans="2:2" ht="15.75" customHeight="1">
      <c r="B300" s="155"/>
    </row>
    <row r="301" spans="2:2" ht="15.75" customHeight="1">
      <c r="B301" s="155"/>
    </row>
    <row r="302" spans="2:2" ht="15.75" customHeight="1">
      <c r="B302" s="155"/>
    </row>
    <row r="303" spans="2:2" ht="15.75" customHeight="1">
      <c r="B303" s="155"/>
    </row>
    <row r="304" spans="2:2" ht="15.75" customHeight="1">
      <c r="B304" s="155"/>
    </row>
    <row r="305" spans="2:2" ht="15.75" customHeight="1">
      <c r="B305" s="155"/>
    </row>
    <row r="306" spans="2:2" ht="15.75" customHeight="1">
      <c r="B306" s="155"/>
    </row>
    <row r="307" spans="2:2" ht="15.75" customHeight="1">
      <c r="B307" s="155"/>
    </row>
    <row r="308" spans="2:2" ht="15.75" customHeight="1">
      <c r="B308" s="155"/>
    </row>
    <row r="309" spans="2:2" ht="15.75" customHeight="1">
      <c r="B309" s="155"/>
    </row>
    <row r="310" spans="2:2" ht="15.75" customHeight="1">
      <c r="B310" s="155"/>
    </row>
    <row r="311" spans="2:2" ht="15.75" customHeight="1">
      <c r="B311" s="155"/>
    </row>
    <row r="312" spans="2:2" ht="15.75" customHeight="1">
      <c r="B312" s="155"/>
    </row>
    <row r="313" spans="2:2" ht="15.75" customHeight="1">
      <c r="B313" s="155"/>
    </row>
    <row r="314" spans="2:2" ht="15.75" customHeight="1">
      <c r="B314" s="155"/>
    </row>
    <row r="315" spans="2:2" ht="15.75" customHeight="1">
      <c r="B315" s="155"/>
    </row>
    <row r="316" spans="2:2" ht="15.75" customHeight="1">
      <c r="B316" s="155"/>
    </row>
    <row r="317" spans="2:2" ht="15.75" customHeight="1">
      <c r="B317" s="155"/>
    </row>
    <row r="318" spans="2:2" ht="15.75" customHeight="1">
      <c r="B318" s="155"/>
    </row>
    <row r="319" spans="2:2" ht="15.75" customHeight="1">
      <c r="B319" s="155"/>
    </row>
    <row r="320" spans="2:2" ht="15.75" customHeight="1">
      <c r="B320" s="155"/>
    </row>
    <row r="321" spans="2:2" ht="15.75" customHeight="1">
      <c r="B321" s="155"/>
    </row>
    <row r="322" spans="2:2" ht="15.75" customHeight="1">
      <c r="B322" s="155"/>
    </row>
    <row r="323" spans="2:2" ht="15.75" customHeight="1">
      <c r="B323" s="155"/>
    </row>
    <row r="324" spans="2:2" ht="15.75" customHeight="1">
      <c r="B324" s="155"/>
    </row>
    <row r="325" spans="2:2" ht="15.75" customHeight="1">
      <c r="B325" s="155"/>
    </row>
    <row r="326" spans="2:2" ht="15.75" customHeight="1">
      <c r="B326" s="155"/>
    </row>
    <row r="327" spans="2:2" ht="15.75" customHeight="1">
      <c r="B327" s="155"/>
    </row>
    <row r="328" spans="2:2" ht="15.75" customHeight="1">
      <c r="B328" s="155"/>
    </row>
    <row r="329" spans="2:2" ht="15.75" customHeight="1">
      <c r="B329" s="155"/>
    </row>
    <row r="330" spans="2:2" ht="15.75" customHeight="1">
      <c r="B330" s="155"/>
    </row>
    <row r="331" spans="2:2" ht="15.75" customHeight="1">
      <c r="B331" s="155"/>
    </row>
    <row r="332" spans="2:2" ht="15.75" customHeight="1">
      <c r="B332" s="155"/>
    </row>
    <row r="333" spans="2:2" ht="15.75" customHeight="1">
      <c r="B333" s="155"/>
    </row>
    <row r="334" spans="2:2" ht="15.75" customHeight="1">
      <c r="B334" s="155"/>
    </row>
    <row r="335" spans="2:2" ht="15.75" customHeight="1">
      <c r="B335" s="155"/>
    </row>
    <row r="336" spans="2:2" ht="15.75" customHeight="1">
      <c r="B336" s="155"/>
    </row>
    <row r="337" spans="2:2" ht="15.75" customHeight="1">
      <c r="B337" s="155"/>
    </row>
    <row r="338" spans="2:2" ht="15.75" customHeight="1">
      <c r="B338" s="155"/>
    </row>
    <row r="339" spans="2:2" ht="15.75" customHeight="1">
      <c r="B339" s="155"/>
    </row>
    <row r="340" spans="2:2" ht="15.75" customHeight="1">
      <c r="B340" s="155"/>
    </row>
    <row r="341" spans="2:2" ht="15.75" customHeight="1">
      <c r="B341" s="155"/>
    </row>
    <row r="342" spans="2:2" ht="15.75" customHeight="1">
      <c r="B342" s="155"/>
    </row>
    <row r="343" spans="2:2" ht="15.75" customHeight="1">
      <c r="B343" s="155"/>
    </row>
    <row r="344" spans="2:2" ht="15.75" customHeight="1">
      <c r="B344" s="155"/>
    </row>
    <row r="345" spans="2:2" ht="15.75" customHeight="1">
      <c r="B345" s="155"/>
    </row>
    <row r="346" spans="2:2" ht="15.75" customHeight="1">
      <c r="B346" s="155"/>
    </row>
    <row r="347" spans="2:2" ht="15.75" customHeight="1">
      <c r="B347" s="155"/>
    </row>
    <row r="348" spans="2:2" ht="15.75" customHeight="1">
      <c r="B348" s="155"/>
    </row>
    <row r="349" spans="2:2" ht="15.75" customHeight="1">
      <c r="B349" s="155"/>
    </row>
    <row r="350" spans="2:2" ht="15.75" customHeight="1">
      <c r="B350" s="155"/>
    </row>
    <row r="351" spans="2:2" ht="15.75" customHeight="1">
      <c r="B351" s="155"/>
    </row>
    <row r="352" spans="2:2" ht="15.75" customHeight="1">
      <c r="B352" s="155"/>
    </row>
    <row r="353" spans="2:2" ht="15.75" customHeight="1">
      <c r="B353" s="155"/>
    </row>
    <row r="354" spans="2:2" ht="15.75" customHeight="1">
      <c r="B354" s="155"/>
    </row>
    <row r="355" spans="2:2" ht="15.75" customHeight="1">
      <c r="B355" s="155"/>
    </row>
    <row r="356" spans="2:2" ht="15.75" customHeight="1">
      <c r="B356" s="155"/>
    </row>
    <row r="357" spans="2:2" ht="15.75" customHeight="1">
      <c r="B357" s="155"/>
    </row>
    <row r="358" spans="2:2" ht="15.75" customHeight="1">
      <c r="B358" s="155"/>
    </row>
    <row r="359" spans="2:2" ht="15.75" customHeight="1">
      <c r="B359" s="155"/>
    </row>
    <row r="360" spans="2:2" ht="15.75" customHeight="1">
      <c r="B360" s="155"/>
    </row>
    <row r="361" spans="2:2" ht="15.75" customHeight="1">
      <c r="B361" s="155"/>
    </row>
    <row r="362" spans="2:2" ht="15.75" customHeight="1">
      <c r="B362" s="155"/>
    </row>
    <row r="363" spans="2:2" ht="15.75" customHeight="1">
      <c r="B363" s="155"/>
    </row>
    <row r="364" spans="2:2" ht="15.75" customHeight="1">
      <c r="B364" s="155"/>
    </row>
    <row r="365" spans="2:2" ht="15.75" customHeight="1">
      <c r="B365" s="155"/>
    </row>
    <row r="366" spans="2:2" ht="15.75" customHeight="1">
      <c r="B366" s="155"/>
    </row>
    <row r="367" spans="2:2" ht="15.75" customHeight="1">
      <c r="B367" s="155"/>
    </row>
    <row r="368" spans="2:2" ht="15.75" customHeight="1">
      <c r="B368" s="155"/>
    </row>
    <row r="369" spans="2:2" ht="15.75" customHeight="1">
      <c r="B369" s="155"/>
    </row>
    <row r="370" spans="2:2" ht="15.75" customHeight="1">
      <c r="B370" s="155"/>
    </row>
    <row r="371" spans="2:2" ht="15.75" customHeight="1">
      <c r="B371" s="155"/>
    </row>
    <row r="372" spans="2:2" ht="15.75" customHeight="1">
      <c r="B372" s="155"/>
    </row>
    <row r="373" spans="2:2" ht="15.75" customHeight="1">
      <c r="B373" s="155"/>
    </row>
    <row r="374" spans="2:2" ht="15.75" customHeight="1">
      <c r="B374" s="155"/>
    </row>
    <row r="375" spans="2:2" ht="15.75" customHeight="1">
      <c r="B375" s="155"/>
    </row>
    <row r="376" spans="2:2" ht="15.75" customHeight="1">
      <c r="B376" s="155"/>
    </row>
    <row r="377" spans="2:2" ht="15.75" customHeight="1">
      <c r="B377" s="155"/>
    </row>
    <row r="378" spans="2:2" ht="15.75" customHeight="1">
      <c r="B378" s="155"/>
    </row>
    <row r="379" spans="2:2" ht="15.75" customHeight="1">
      <c r="B379" s="155"/>
    </row>
    <row r="380" spans="2:2" ht="15.75" customHeight="1">
      <c r="B380" s="155"/>
    </row>
    <row r="381" spans="2:2" ht="15.75" customHeight="1">
      <c r="B381" s="155"/>
    </row>
    <row r="382" spans="2:2" ht="15.75" customHeight="1">
      <c r="B382" s="155"/>
    </row>
    <row r="383" spans="2:2" ht="15.75" customHeight="1">
      <c r="B383" s="155"/>
    </row>
    <row r="384" spans="2:2" ht="15.75" customHeight="1">
      <c r="B384" s="155"/>
    </row>
    <row r="385" spans="2:2" ht="15.75" customHeight="1">
      <c r="B385" s="155"/>
    </row>
    <row r="386" spans="2:2" ht="15.75" customHeight="1">
      <c r="B386" s="155"/>
    </row>
    <row r="387" spans="2:2" ht="15.75" customHeight="1">
      <c r="B387" s="155"/>
    </row>
    <row r="388" spans="2:2" ht="15.75" customHeight="1">
      <c r="B388" s="155"/>
    </row>
    <row r="389" spans="2:2" ht="15.75" customHeight="1">
      <c r="B389" s="155"/>
    </row>
    <row r="390" spans="2:2" ht="15.75" customHeight="1">
      <c r="B390" s="155"/>
    </row>
    <row r="391" spans="2:2" ht="15.75" customHeight="1">
      <c r="B391" s="155"/>
    </row>
    <row r="392" spans="2:2" ht="15.75" customHeight="1">
      <c r="B392" s="155"/>
    </row>
    <row r="393" spans="2:2" ht="15.75" customHeight="1">
      <c r="B393" s="155"/>
    </row>
    <row r="394" spans="2:2" ht="15.75" customHeight="1">
      <c r="B394" s="155"/>
    </row>
    <row r="395" spans="2:2" ht="15.75" customHeight="1">
      <c r="B395" s="155"/>
    </row>
    <row r="396" spans="2:2" ht="15.75" customHeight="1">
      <c r="B396" s="155"/>
    </row>
    <row r="397" spans="2:2" ht="15.75" customHeight="1">
      <c r="B397" s="155"/>
    </row>
    <row r="398" spans="2:2" ht="15.75" customHeight="1">
      <c r="B398" s="155"/>
    </row>
    <row r="399" spans="2:2" ht="15.75" customHeight="1">
      <c r="B399" s="155"/>
    </row>
    <row r="400" spans="2:2" ht="15.75" customHeight="1">
      <c r="B400" s="155"/>
    </row>
    <row r="401" spans="2:2" ht="15.75" customHeight="1">
      <c r="B401" s="155"/>
    </row>
    <row r="402" spans="2:2" ht="15.75" customHeight="1">
      <c r="B402" s="155"/>
    </row>
    <row r="403" spans="2:2" ht="15.75" customHeight="1">
      <c r="B403" s="155"/>
    </row>
    <row r="404" spans="2:2" ht="15.75" customHeight="1">
      <c r="B404" s="155"/>
    </row>
    <row r="405" spans="2:2" ht="15.75" customHeight="1">
      <c r="B405" s="155"/>
    </row>
    <row r="406" spans="2:2" ht="15.75" customHeight="1">
      <c r="B406" s="155"/>
    </row>
    <row r="407" spans="2:2" ht="15.75" customHeight="1">
      <c r="B407" s="155"/>
    </row>
    <row r="408" spans="2:2" ht="15.75" customHeight="1">
      <c r="B408" s="155"/>
    </row>
    <row r="409" spans="2:2" ht="15.75" customHeight="1">
      <c r="B409" s="155"/>
    </row>
    <row r="410" spans="2:2" ht="15.75" customHeight="1">
      <c r="B410" s="155"/>
    </row>
    <row r="411" spans="2:2" ht="15.75" customHeight="1">
      <c r="B411" s="155"/>
    </row>
    <row r="412" spans="2:2" ht="15.75" customHeight="1">
      <c r="B412" s="155"/>
    </row>
    <row r="413" spans="2:2" ht="15.75" customHeight="1">
      <c r="B413" s="155"/>
    </row>
    <row r="414" spans="2:2" ht="15.75" customHeight="1">
      <c r="B414" s="155"/>
    </row>
    <row r="415" spans="2:2" ht="15.75" customHeight="1">
      <c r="B415" s="155"/>
    </row>
    <row r="416" spans="2:2" ht="15.75" customHeight="1">
      <c r="B416" s="155"/>
    </row>
    <row r="417" spans="2:2" ht="15.75" customHeight="1">
      <c r="B417" s="155"/>
    </row>
    <row r="418" spans="2:2" ht="15.75" customHeight="1">
      <c r="B418" s="155"/>
    </row>
    <row r="419" spans="2:2" ht="15.75" customHeight="1">
      <c r="B419" s="155"/>
    </row>
    <row r="420" spans="2:2" ht="15.75" customHeight="1">
      <c r="B420" s="155"/>
    </row>
    <row r="421" spans="2:2" ht="15.75" customHeight="1">
      <c r="B421" s="155"/>
    </row>
    <row r="422" spans="2:2" ht="15.75" customHeight="1">
      <c r="B422" s="155"/>
    </row>
    <row r="423" spans="2:2" ht="15.75" customHeight="1">
      <c r="B423" s="155"/>
    </row>
    <row r="424" spans="2:2" ht="15.75" customHeight="1">
      <c r="B424" s="155"/>
    </row>
    <row r="425" spans="2:2" ht="15.75" customHeight="1">
      <c r="B425" s="155"/>
    </row>
    <row r="426" spans="2:2" ht="15.75" customHeight="1">
      <c r="B426" s="155"/>
    </row>
    <row r="427" spans="2:2" ht="15.75" customHeight="1">
      <c r="B427" s="155"/>
    </row>
    <row r="428" spans="2:2" ht="15.75" customHeight="1">
      <c r="B428" s="155"/>
    </row>
    <row r="429" spans="2:2" ht="15.75" customHeight="1">
      <c r="B429" s="155"/>
    </row>
    <row r="430" spans="2:2" ht="15.75" customHeight="1">
      <c r="B430" s="155"/>
    </row>
    <row r="431" spans="2:2" ht="15.75" customHeight="1">
      <c r="B431" s="155"/>
    </row>
    <row r="432" spans="2:2" ht="15.75" customHeight="1">
      <c r="B432" s="155"/>
    </row>
    <row r="433" spans="2:2" ht="15.75" customHeight="1">
      <c r="B433" s="155"/>
    </row>
    <row r="434" spans="2:2" ht="15.75" customHeight="1">
      <c r="B434" s="155"/>
    </row>
    <row r="435" spans="2:2" ht="15.75" customHeight="1">
      <c r="B435" s="155"/>
    </row>
    <row r="436" spans="2:2" ht="15.75" customHeight="1">
      <c r="B436" s="155"/>
    </row>
    <row r="437" spans="2:2" ht="15.75" customHeight="1">
      <c r="B437" s="155"/>
    </row>
    <row r="438" spans="2:2" ht="15.75" customHeight="1">
      <c r="B438" s="155"/>
    </row>
    <row r="439" spans="2:2" ht="15.75" customHeight="1">
      <c r="B439" s="155"/>
    </row>
    <row r="440" spans="2:2" ht="15.75" customHeight="1">
      <c r="B440" s="155"/>
    </row>
    <row r="441" spans="2:2" ht="15.75" customHeight="1">
      <c r="B441" s="155"/>
    </row>
    <row r="442" spans="2:2" ht="15.75" customHeight="1">
      <c r="B442" s="155"/>
    </row>
    <row r="443" spans="2:2" ht="15.75" customHeight="1">
      <c r="B443" s="155"/>
    </row>
    <row r="444" spans="2:2" ht="15.75" customHeight="1">
      <c r="B444" s="155"/>
    </row>
    <row r="445" spans="2:2" ht="15.75" customHeight="1">
      <c r="B445" s="155"/>
    </row>
    <row r="446" spans="2:2" ht="15.75" customHeight="1">
      <c r="B446" s="155"/>
    </row>
    <row r="447" spans="2:2" ht="15.75" customHeight="1">
      <c r="B447" s="155"/>
    </row>
    <row r="448" spans="2:2" ht="15.75" customHeight="1">
      <c r="B448" s="155"/>
    </row>
    <row r="449" spans="2:2" ht="15.75" customHeight="1">
      <c r="B449" s="155"/>
    </row>
    <row r="450" spans="2:2" ht="15.75" customHeight="1">
      <c r="B450" s="155"/>
    </row>
    <row r="451" spans="2:2" ht="15.75" customHeight="1">
      <c r="B451" s="155"/>
    </row>
    <row r="452" spans="2:2" ht="15.75" customHeight="1">
      <c r="B452" s="155"/>
    </row>
    <row r="453" spans="2:2" ht="15.75" customHeight="1">
      <c r="B453" s="155"/>
    </row>
    <row r="454" spans="2:2" ht="15.75" customHeight="1">
      <c r="B454" s="155"/>
    </row>
    <row r="455" spans="2:2" ht="15.75" customHeight="1">
      <c r="B455" s="155"/>
    </row>
    <row r="456" spans="2:2" ht="15.75" customHeight="1">
      <c r="B456" s="155"/>
    </row>
    <row r="457" spans="2:2" ht="15.75" customHeight="1">
      <c r="B457" s="155"/>
    </row>
    <row r="458" spans="2:2" ht="15.75" customHeight="1">
      <c r="B458" s="155"/>
    </row>
    <row r="459" spans="2:2" ht="15.75" customHeight="1">
      <c r="B459" s="155"/>
    </row>
    <row r="460" spans="2:2" ht="15.75" customHeight="1">
      <c r="B460" s="155"/>
    </row>
    <row r="461" spans="2:2" ht="15.75" customHeight="1">
      <c r="B461" s="155"/>
    </row>
    <row r="462" spans="2:2" ht="15.75" customHeight="1">
      <c r="B462" s="155"/>
    </row>
    <row r="463" spans="2:2" ht="15.75" customHeight="1">
      <c r="B463" s="155"/>
    </row>
    <row r="464" spans="2:2" ht="15.75" customHeight="1">
      <c r="B464" s="155"/>
    </row>
    <row r="465" spans="2:2" ht="15.75" customHeight="1">
      <c r="B465" s="155"/>
    </row>
    <row r="466" spans="2:2" ht="15.75" customHeight="1">
      <c r="B466" s="155"/>
    </row>
    <row r="467" spans="2:2" ht="15.75" customHeight="1">
      <c r="B467" s="155"/>
    </row>
    <row r="468" spans="2:2" ht="15.75" customHeight="1">
      <c r="B468" s="155"/>
    </row>
    <row r="469" spans="2:2" ht="15.75" customHeight="1">
      <c r="B469" s="155"/>
    </row>
    <row r="470" spans="2:2" ht="15.75" customHeight="1">
      <c r="B470" s="155"/>
    </row>
    <row r="471" spans="2:2" ht="15.75" customHeight="1">
      <c r="B471" s="155"/>
    </row>
    <row r="472" spans="2:2" ht="15.75" customHeight="1">
      <c r="B472" s="155"/>
    </row>
    <row r="473" spans="2:2" ht="15.75" customHeight="1">
      <c r="B473" s="155"/>
    </row>
    <row r="474" spans="2:2" ht="15.75" customHeight="1">
      <c r="B474" s="155"/>
    </row>
    <row r="475" spans="2:2" ht="15.75" customHeight="1">
      <c r="B475" s="155"/>
    </row>
    <row r="476" spans="2:2" ht="15.75" customHeight="1">
      <c r="B476" s="155"/>
    </row>
    <row r="477" spans="2:2" ht="15.75" customHeight="1">
      <c r="B477" s="155"/>
    </row>
    <row r="478" spans="2:2" ht="15.75" customHeight="1">
      <c r="B478" s="155"/>
    </row>
    <row r="479" spans="2:2" ht="15.75" customHeight="1">
      <c r="B479" s="155"/>
    </row>
    <row r="480" spans="2:2" ht="15.75" customHeight="1">
      <c r="B480" s="155"/>
    </row>
    <row r="481" spans="2:2" ht="15.75" customHeight="1">
      <c r="B481" s="155"/>
    </row>
    <row r="482" spans="2:2" ht="15.75" customHeight="1">
      <c r="B482" s="155"/>
    </row>
    <row r="483" spans="2:2" ht="15.75" customHeight="1">
      <c r="B483" s="155"/>
    </row>
    <row r="484" spans="2:2" ht="15.75" customHeight="1">
      <c r="B484" s="155"/>
    </row>
    <row r="485" spans="2:2" ht="15.75" customHeight="1">
      <c r="B485" s="155"/>
    </row>
    <row r="486" spans="2:2" ht="15.75" customHeight="1">
      <c r="B486" s="155"/>
    </row>
    <row r="487" spans="2:2" ht="15.75" customHeight="1">
      <c r="B487" s="155"/>
    </row>
    <row r="488" spans="2:2" ht="15.75" customHeight="1">
      <c r="B488" s="155"/>
    </row>
    <row r="489" spans="2:2" ht="15.75" customHeight="1">
      <c r="B489" s="155"/>
    </row>
    <row r="490" spans="2:2" ht="15.75" customHeight="1">
      <c r="B490" s="155"/>
    </row>
    <row r="491" spans="2:2" ht="15.75" customHeight="1">
      <c r="B491" s="155"/>
    </row>
    <row r="492" spans="2:2" ht="15.75" customHeight="1">
      <c r="B492" s="155"/>
    </row>
    <row r="493" spans="2:2" ht="15.75" customHeight="1">
      <c r="B493" s="155"/>
    </row>
    <row r="494" spans="2:2" ht="15.75" customHeight="1">
      <c r="B494" s="155"/>
    </row>
    <row r="495" spans="2:2" ht="15.75" customHeight="1">
      <c r="B495" s="155"/>
    </row>
    <row r="496" spans="2:2" ht="15.75" customHeight="1">
      <c r="B496" s="155"/>
    </row>
    <row r="497" spans="2:2" ht="15.75" customHeight="1">
      <c r="B497" s="155"/>
    </row>
    <row r="498" spans="2:2" ht="15.75" customHeight="1">
      <c r="B498" s="155"/>
    </row>
    <row r="499" spans="2:2" ht="15.75" customHeight="1">
      <c r="B499" s="155"/>
    </row>
    <row r="500" spans="2:2" ht="15.75" customHeight="1">
      <c r="B500" s="155"/>
    </row>
    <row r="501" spans="2:2" ht="15.75" customHeight="1">
      <c r="B501" s="155"/>
    </row>
    <row r="502" spans="2:2" ht="15.75" customHeight="1">
      <c r="B502" s="155"/>
    </row>
    <row r="503" spans="2:2" ht="15.75" customHeight="1">
      <c r="B503" s="155"/>
    </row>
    <row r="504" spans="2:2" ht="15.75" customHeight="1">
      <c r="B504" s="155"/>
    </row>
    <row r="505" spans="2:2" ht="15.75" customHeight="1">
      <c r="B505" s="155"/>
    </row>
    <row r="506" spans="2:2" ht="15.75" customHeight="1">
      <c r="B506" s="155"/>
    </row>
    <row r="507" spans="2:2" ht="15.75" customHeight="1">
      <c r="B507" s="155"/>
    </row>
    <row r="508" spans="2:2" ht="15.75" customHeight="1">
      <c r="B508" s="155"/>
    </row>
    <row r="509" spans="2:2" ht="15.75" customHeight="1">
      <c r="B509" s="155"/>
    </row>
    <row r="510" spans="2:2" ht="15.75" customHeight="1">
      <c r="B510" s="155"/>
    </row>
    <row r="511" spans="2:2" ht="15.75" customHeight="1">
      <c r="B511" s="155"/>
    </row>
    <row r="512" spans="2:2" ht="15.75" customHeight="1">
      <c r="B512" s="155"/>
    </row>
    <row r="513" spans="2:2" ht="15.75" customHeight="1">
      <c r="B513" s="155"/>
    </row>
    <row r="514" spans="2:2" ht="15.75" customHeight="1">
      <c r="B514" s="155"/>
    </row>
    <row r="515" spans="2:2" ht="15.75" customHeight="1">
      <c r="B515" s="155"/>
    </row>
    <row r="516" spans="2:2" ht="15.75" customHeight="1">
      <c r="B516" s="155"/>
    </row>
    <row r="517" spans="2:2" ht="15.75" customHeight="1">
      <c r="B517" s="155"/>
    </row>
    <row r="518" spans="2:2" ht="15.75" customHeight="1">
      <c r="B518" s="155"/>
    </row>
    <row r="519" spans="2:2" ht="15.75" customHeight="1">
      <c r="B519" s="155"/>
    </row>
    <row r="520" spans="2:2" ht="15.75" customHeight="1">
      <c r="B520" s="155"/>
    </row>
    <row r="521" spans="2:2" ht="15.75" customHeight="1">
      <c r="B521" s="155"/>
    </row>
    <row r="522" spans="2:2" ht="15.75" customHeight="1">
      <c r="B522" s="155"/>
    </row>
    <row r="523" spans="2:2" ht="15.75" customHeight="1">
      <c r="B523" s="155"/>
    </row>
    <row r="524" spans="2:2" ht="15.75" customHeight="1">
      <c r="B524" s="155"/>
    </row>
    <row r="525" spans="2:2" ht="15.75" customHeight="1">
      <c r="B525" s="155"/>
    </row>
    <row r="526" spans="2:2" ht="15.75" customHeight="1">
      <c r="B526" s="155"/>
    </row>
    <row r="527" spans="2:2" ht="15.75" customHeight="1">
      <c r="B527" s="155"/>
    </row>
    <row r="528" spans="2:2" ht="15.75" customHeight="1">
      <c r="B528" s="155"/>
    </row>
    <row r="529" spans="2:2" ht="15.75" customHeight="1">
      <c r="B529" s="155"/>
    </row>
    <row r="530" spans="2:2" ht="15.75" customHeight="1">
      <c r="B530" s="155"/>
    </row>
    <row r="531" spans="2:2" ht="15.75" customHeight="1">
      <c r="B531" s="155"/>
    </row>
    <row r="532" spans="2:2" ht="15.75" customHeight="1">
      <c r="B532" s="155"/>
    </row>
    <row r="533" spans="2:2" ht="15.75" customHeight="1">
      <c r="B533" s="155"/>
    </row>
    <row r="534" spans="2:2" ht="15.75" customHeight="1">
      <c r="B534" s="155"/>
    </row>
    <row r="535" spans="2:2" ht="15.75" customHeight="1">
      <c r="B535" s="155"/>
    </row>
    <row r="536" spans="2:2" ht="15.75" customHeight="1">
      <c r="B536" s="155"/>
    </row>
    <row r="537" spans="2:2" ht="15.75" customHeight="1">
      <c r="B537" s="155"/>
    </row>
    <row r="538" spans="2:2" ht="15.75" customHeight="1">
      <c r="B538" s="155"/>
    </row>
    <row r="539" spans="2:2" ht="15.75" customHeight="1">
      <c r="B539" s="155"/>
    </row>
    <row r="540" spans="2:2" ht="15.75" customHeight="1">
      <c r="B540" s="155"/>
    </row>
    <row r="541" spans="2:2" ht="15.75" customHeight="1">
      <c r="B541" s="155"/>
    </row>
    <row r="542" spans="2:2" ht="15.75" customHeight="1">
      <c r="B542" s="155"/>
    </row>
    <row r="543" spans="2:2" ht="15.75" customHeight="1">
      <c r="B543" s="155"/>
    </row>
    <row r="544" spans="2:2" ht="15.75" customHeight="1">
      <c r="B544" s="155"/>
    </row>
    <row r="545" spans="2:2" ht="15.75" customHeight="1">
      <c r="B545" s="155"/>
    </row>
    <row r="546" spans="2:2" ht="15.75" customHeight="1">
      <c r="B546" s="155"/>
    </row>
    <row r="547" spans="2:2" ht="15.75" customHeight="1">
      <c r="B547" s="155"/>
    </row>
    <row r="548" spans="2:2" ht="15.75" customHeight="1">
      <c r="B548" s="155"/>
    </row>
    <row r="549" spans="2:2" ht="15.75" customHeight="1">
      <c r="B549" s="155"/>
    </row>
    <row r="550" spans="2:2" ht="15.75" customHeight="1">
      <c r="B550" s="155"/>
    </row>
    <row r="551" spans="2:2" ht="15.75" customHeight="1">
      <c r="B551" s="155"/>
    </row>
    <row r="552" spans="2:2" ht="15.75" customHeight="1">
      <c r="B552" s="155"/>
    </row>
    <row r="553" spans="2:2" ht="15.75" customHeight="1">
      <c r="B553" s="155"/>
    </row>
    <row r="554" spans="2:2" ht="15.75" customHeight="1">
      <c r="B554" s="155"/>
    </row>
    <row r="555" spans="2:2" ht="15.75" customHeight="1">
      <c r="B555" s="155"/>
    </row>
    <row r="556" spans="2:2" ht="15.75" customHeight="1">
      <c r="B556" s="155"/>
    </row>
    <row r="557" spans="2:2" ht="15.75" customHeight="1">
      <c r="B557" s="155"/>
    </row>
    <row r="558" spans="2:2" ht="15.75" customHeight="1">
      <c r="B558" s="155"/>
    </row>
    <row r="559" spans="2:2" ht="15.75" customHeight="1">
      <c r="B559" s="155"/>
    </row>
    <row r="560" spans="2:2" ht="15.75" customHeight="1">
      <c r="B560" s="155"/>
    </row>
    <row r="561" spans="2:2" ht="15.75" customHeight="1">
      <c r="B561" s="155"/>
    </row>
    <row r="562" spans="2:2" ht="15.75" customHeight="1">
      <c r="B562" s="155"/>
    </row>
    <row r="563" spans="2:2" ht="15.75" customHeight="1">
      <c r="B563" s="155"/>
    </row>
    <row r="564" spans="2:2" ht="15.75" customHeight="1">
      <c r="B564" s="155"/>
    </row>
    <row r="565" spans="2:2" ht="15.75" customHeight="1">
      <c r="B565" s="155"/>
    </row>
    <row r="566" spans="2:2" ht="15.75" customHeight="1">
      <c r="B566" s="155"/>
    </row>
    <row r="567" spans="2:2" ht="15.75" customHeight="1">
      <c r="B567" s="155"/>
    </row>
    <row r="568" spans="2:2" ht="15.75" customHeight="1">
      <c r="B568" s="155"/>
    </row>
    <row r="569" spans="2:2" ht="15.75" customHeight="1">
      <c r="B569" s="155"/>
    </row>
    <row r="570" spans="2:2" ht="15.75" customHeight="1">
      <c r="B570" s="155"/>
    </row>
    <row r="571" spans="2:2" ht="15.75" customHeight="1">
      <c r="B571" s="155"/>
    </row>
    <row r="572" spans="2:2" ht="15.75" customHeight="1">
      <c r="B572" s="155"/>
    </row>
    <row r="573" spans="2:2" ht="15.75" customHeight="1">
      <c r="B573" s="155"/>
    </row>
    <row r="574" spans="2:2" ht="15.75" customHeight="1">
      <c r="B574" s="155"/>
    </row>
    <row r="575" spans="2:2" ht="15.75" customHeight="1">
      <c r="B575" s="155"/>
    </row>
    <row r="576" spans="2:2" ht="15.75" customHeight="1">
      <c r="B576" s="155"/>
    </row>
    <row r="577" spans="2:2" ht="15.75" customHeight="1">
      <c r="B577" s="155"/>
    </row>
    <row r="578" spans="2:2" ht="15.75" customHeight="1">
      <c r="B578" s="155"/>
    </row>
    <row r="579" spans="2:2" ht="15.75" customHeight="1">
      <c r="B579" s="155"/>
    </row>
    <row r="580" spans="2:2" ht="15.75" customHeight="1">
      <c r="B580" s="155"/>
    </row>
    <row r="581" spans="2:2" ht="15.75" customHeight="1">
      <c r="B581" s="155"/>
    </row>
    <row r="582" spans="2:2" ht="15.75" customHeight="1">
      <c r="B582" s="155"/>
    </row>
    <row r="583" spans="2:2" ht="15.75" customHeight="1">
      <c r="B583" s="155"/>
    </row>
    <row r="584" spans="2:2" ht="15.75" customHeight="1">
      <c r="B584" s="155"/>
    </row>
    <row r="585" spans="2:2" ht="15.75" customHeight="1">
      <c r="B585" s="155"/>
    </row>
    <row r="586" spans="2:2" ht="15.75" customHeight="1">
      <c r="B586" s="155"/>
    </row>
    <row r="587" spans="2:2" ht="15.75" customHeight="1">
      <c r="B587" s="155"/>
    </row>
    <row r="588" spans="2:2" ht="15.75" customHeight="1">
      <c r="B588" s="155"/>
    </row>
    <row r="589" spans="2:2" ht="15.75" customHeight="1">
      <c r="B589" s="155"/>
    </row>
    <row r="590" spans="2:2" ht="15.75" customHeight="1">
      <c r="B590" s="155"/>
    </row>
    <row r="591" spans="2:2" ht="15.75" customHeight="1">
      <c r="B591" s="155"/>
    </row>
    <row r="592" spans="2:2" ht="15.75" customHeight="1">
      <c r="B592" s="155"/>
    </row>
    <row r="593" spans="2:2" ht="15.75" customHeight="1">
      <c r="B593" s="155"/>
    </row>
    <row r="594" spans="2:2" ht="15.75" customHeight="1">
      <c r="B594" s="155"/>
    </row>
    <row r="595" spans="2:2" ht="15.75" customHeight="1">
      <c r="B595" s="155"/>
    </row>
    <row r="596" spans="2:2" ht="15.75" customHeight="1">
      <c r="B596" s="155"/>
    </row>
    <row r="597" spans="2:2" ht="15.75" customHeight="1">
      <c r="B597" s="155"/>
    </row>
    <row r="598" spans="2:2" ht="15.75" customHeight="1">
      <c r="B598" s="155"/>
    </row>
    <row r="599" spans="2:2" ht="15.75" customHeight="1">
      <c r="B599" s="155"/>
    </row>
    <row r="600" spans="2:2" ht="15.75" customHeight="1">
      <c r="B600" s="155"/>
    </row>
    <row r="601" spans="2:2" ht="15.75" customHeight="1">
      <c r="B601" s="155"/>
    </row>
    <row r="602" spans="2:2" ht="15.75" customHeight="1">
      <c r="B602" s="155"/>
    </row>
    <row r="603" spans="2:2" ht="15.75" customHeight="1">
      <c r="B603" s="155"/>
    </row>
    <row r="604" spans="2:2" ht="15.75" customHeight="1">
      <c r="B604" s="155"/>
    </row>
    <row r="605" spans="2:2" ht="15.75" customHeight="1">
      <c r="B605" s="155"/>
    </row>
    <row r="606" spans="2:2" ht="15.75" customHeight="1">
      <c r="B606" s="155"/>
    </row>
    <row r="607" spans="2:2" ht="15.75" customHeight="1">
      <c r="B607" s="155"/>
    </row>
    <row r="608" spans="2:2" ht="15.75" customHeight="1">
      <c r="B608" s="155"/>
    </row>
    <row r="609" spans="2:2" ht="15.75" customHeight="1">
      <c r="B609" s="155"/>
    </row>
    <row r="610" spans="2:2" ht="15.75" customHeight="1">
      <c r="B610" s="155"/>
    </row>
    <row r="611" spans="2:2" ht="15.75" customHeight="1">
      <c r="B611" s="155"/>
    </row>
    <row r="612" spans="2:2" ht="15.75" customHeight="1">
      <c r="B612" s="155"/>
    </row>
    <row r="613" spans="2:2" ht="15.75" customHeight="1">
      <c r="B613" s="155"/>
    </row>
    <row r="614" spans="2:2" ht="15.75" customHeight="1">
      <c r="B614" s="155"/>
    </row>
    <row r="615" spans="2:2" ht="15.75" customHeight="1">
      <c r="B615" s="155"/>
    </row>
    <row r="616" spans="2:2" ht="15.75" customHeight="1">
      <c r="B616" s="155"/>
    </row>
    <row r="617" spans="2:2" ht="15.75" customHeight="1">
      <c r="B617" s="155"/>
    </row>
    <row r="618" spans="2:2" ht="15.75" customHeight="1">
      <c r="B618" s="155"/>
    </row>
    <row r="619" spans="2:2" ht="15.75" customHeight="1">
      <c r="B619" s="155"/>
    </row>
    <row r="620" spans="2:2" ht="15.75" customHeight="1">
      <c r="B620" s="155"/>
    </row>
    <row r="621" spans="2:2" ht="15.75" customHeight="1">
      <c r="B621" s="155"/>
    </row>
    <row r="622" spans="2:2" ht="15.75" customHeight="1">
      <c r="B622" s="155"/>
    </row>
    <row r="623" spans="2:2" ht="15.75" customHeight="1">
      <c r="B623" s="155"/>
    </row>
    <row r="624" spans="2:2" ht="15.75" customHeight="1">
      <c r="B624" s="155"/>
    </row>
    <row r="625" spans="2:2" ht="15.75" customHeight="1">
      <c r="B625" s="155"/>
    </row>
    <row r="626" spans="2:2" ht="15.75" customHeight="1">
      <c r="B626" s="155"/>
    </row>
    <row r="627" spans="2:2" ht="15.75" customHeight="1">
      <c r="B627" s="155"/>
    </row>
    <row r="628" spans="2:2" ht="15.75" customHeight="1">
      <c r="B628" s="155"/>
    </row>
    <row r="629" spans="2:2" ht="15.75" customHeight="1">
      <c r="B629" s="155"/>
    </row>
    <row r="630" spans="2:2" ht="15.75" customHeight="1">
      <c r="B630" s="155"/>
    </row>
    <row r="631" spans="2:2" ht="15.75" customHeight="1">
      <c r="B631" s="155"/>
    </row>
    <row r="632" spans="2:2" ht="15.75" customHeight="1">
      <c r="B632" s="155"/>
    </row>
    <row r="633" spans="2:2" ht="15.75" customHeight="1">
      <c r="B633" s="155"/>
    </row>
    <row r="634" spans="2:2" ht="15.75" customHeight="1">
      <c r="B634" s="155"/>
    </row>
    <row r="635" spans="2:2" ht="15.75" customHeight="1">
      <c r="B635" s="155"/>
    </row>
    <row r="636" spans="2:2" ht="15.75" customHeight="1">
      <c r="B636" s="155"/>
    </row>
    <row r="637" spans="2:2" ht="15.75" customHeight="1">
      <c r="B637" s="155"/>
    </row>
    <row r="638" spans="2:2" ht="15.75" customHeight="1">
      <c r="B638" s="155"/>
    </row>
    <row r="639" spans="2:2" ht="15.75" customHeight="1">
      <c r="B639" s="155"/>
    </row>
    <row r="640" spans="2:2" ht="15.75" customHeight="1">
      <c r="B640" s="155"/>
    </row>
    <row r="641" spans="2:2" ht="15.75" customHeight="1">
      <c r="B641" s="155"/>
    </row>
    <row r="642" spans="2:2" ht="15.75" customHeight="1">
      <c r="B642" s="155"/>
    </row>
    <row r="643" spans="2:2" ht="15.75" customHeight="1">
      <c r="B643" s="155"/>
    </row>
    <row r="644" spans="2:2" ht="15.75" customHeight="1">
      <c r="B644" s="155"/>
    </row>
    <row r="645" spans="2:2" ht="15.75" customHeight="1">
      <c r="B645" s="155"/>
    </row>
    <row r="646" spans="2:2" ht="15.75" customHeight="1">
      <c r="B646" s="155"/>
    </row>
    <row r="647" spans="2:2" ht="15.75" customHeight="1">
      <c r="B647" s="155"/>
    </row>
    <row r="648" spans="2:2" ht="15.75" customHeight="1">
      <c r="B648" s="155"/>
    </row>
    <row r="649" spans="2:2" ht="15.75" customHeight="1">
      <c r="B649" s="155"/>
    </row>
    <row r="650" spans="2:2" ht="15.75" customHeight="1">
      <c r="B650" s="155"/>
    </row>
    <row r="651" spans="2:2" ht="15.75" customHeight="1">
      <c r="B651" s="155"/>
    </row>
    <row r="652" spans="2:2" ht="15.75" customHeight="1">
      <c r="B652" s="155"/>
    </row>
    <row r="653" spans="2:2" ht="15.75" customHeight="1">
      <c r="B653" s="155"/>
    </row>
    <row r="654" spans="2:2" ht="15.75" customHeight="1">
      <c r="B654" s="155"/>
    </row>
    <row r="655" spans="2:2" ht="15.75" customHeight="1">
      <c r="B655" s="155"/>
    </row>
    <row r="656" spans="2:2" ht="15.75" customHeight="1">
      <c r="B656" s="155"/>
    </row>
    <row r="657" spans="2:2" ht="15.75" customHeight="1">
      <c r="B657" s="155"/>
    </row>
    <row r="658" spans="2:2" ht="15.75" customHeight="1">
      <c r="B658" s="155"/>
    </row>
    <row r="659" spans="2:2" ht="15.75" customHeight="1">
      <c r="B659" s="155"/>
    </row>
    <row r="660" spans="2:2" ht="15.75" customHeight="1">
      <c r="B660" s="155"/>
    </row>
    <row r="661" spans="2:2" ht="15.75" customHeight="1">
      <c r="B661" s="155"/>
    </row>
    <row r="662" spans="2:2" ht="15.75" customHeight="1">
      <c r="B662" s="155"/>
    </row>
    <row r="663" spans="2:2" ht="15.75" customHeight="1">
      <c r="B663" s="155"/>
    </row>
    <row r="664" spans="2:2" ht="15.75" customHeight="1">
      <c r="B664" s="155"/>
    </row>
    <row r="665" spans="2:2" ht="15.75" customHeight="1">
      <c r="B665" s="155"/>
    </row>
    <row r="666" spans="2:2" ht="15.75" customHeight="1">
      <c r="B666" s="155"/>
    </row>
    <row r="667" spans="2:2" ht="15.75" customHeight="1">
      <c r="B667" s="155"/>
    </row>
    <row r="668" spans="2:2" ht="15.75" customHeight="1">
      <c r="B668" s="155"/>
    </row>
    <row r="669" spans="2:2" ht="15.75" customHeight="1">
      <c r="B669" s="155"/>
    </row>
    <row r="670" spans="2:2" ht="15.75" customHeight="1">
      <c r="B670" s="155"/>
    </row>
    <row r="671" spans="2:2" ht="15.75" customHeight="1">
      <c r="B671" s="155"/>
    </row>
    <row r="672" spans="2:2" ht="15.75" customHeight="1">
      <c r="B672" s="155"/>
    </row>
    <row r="673" spans="2:2" ht="15.75" customHeight="1">
      <c r="B673" s="155"/>
    </row>
    <row r="674" spans="2:2" ht="15.75" customHeight="1">
      <c r="B674" s="155"/>
    </row>
    <row r="675" spans="2:2" ht="15.75" customHeight="1">
      <c r="B675" s="155"/>
    </row>
    <row r="676" spans="2:2" ht="15.75" customHeight="1">
      <c r="B676" s="155"/>
    </row>
    <row r="677" spans="2:2" ht="15.75" customHeight="1">
      <c r="B677" s="155"/>
    </row>
    <row r="678" spans="2:2" ht="15.75" customHeight="1">
      <c r="B678" s="155"/>
    </row>
    <row r="679" spans="2:2" ht="15.75" customHeight="1">
      <c r="B679" s="155"/>
    </row>
    <row r="680" spans="2:2" ht="15.75" customHeight="1">
      <c r="B680" s="155"/>
    </row>
    <row r="681" spans="2:2" ht="15.75" customHeight="1">
      <c r="B681" s="155"/>
    </row>
    <row r="682" spans="2:2" ht="15.75" customHeight="1">
      <c r="B682" s="155"/>
    </row>
    <row r="683" spans="2:2" ht="15.75" customHeight="1">
      <c r="B683" s="155"/>
    </row>
    <row r="684" spans="2:2" ht="15.75" customHeight="1">
      <c r="B684" s="155"/>
    </row>
    <row r="685" spans="2:2" ht="15.75" customHeight="1">
      <c r="B685" s="155"/>
    </row>
    <row r="686" spans="2:2" ht="15.75" customHeight="1">
      <c r="B686" s="155"/>
    </row>
    <row r="687" spans="2:2" ht="15.75" customHeight="1">
      <c r="B687" s="155"/>
    </row>
    <row r="688" spans="2:2" ht="15.75" customHeight="1">
      <c r="B688" s="155"/>
    </row>
    <row r="689" spans="2:2" ht="15.75" customHeight="1">
      <c r="B689" s="155"/>
    </row>
    <row r="690" spans="2:2" ht="15.75" customHeight="1">
      <c r="B690" s="155"/>
    </row>
    <row r="691" spans="2:2" ht="15.75" customHeight="1">
      <c r="B691" s="155"/>
    </row>
    <row r="692" spans="2:2" ht="15.75" customHeight="1">
      <c r="B692" s="155"/>
    </row>
    <row r="693" spans="2:2" ht="15.75" customHeight="1">
      <c r="B693" s="155"/>
    </row>
    <row r="694" spans="2:2" ht="15.75" customHeight="1">
      <c r="B694" s="155"/>
    </row>
    <row r="695" spans="2:2" ht="15.75" customHeight="1">
      <c r="B695" s="155"/>
    </row>
    <row r="696" spans="2:2" ht="15.75" customHeight="1">
      <c r="B696" s="155"/>
    </row>
    <row r="697" spans="2:2" ht="15.75" customHeight="1">
      <c r="B697" s="155"/>
    </row>
    <row r="698" spans="2:2" ht="15.75" customHeight="1">
      <c r="B698" s="155"/>
    </row>
    <row r="699" spans="2:2" ht="15.75" customHeight="1">
      <c r="B699" s="155"/>
    </row>
    <row r="700" spans="2:2" ht="15.75" customHeight="1">
      <c r="B700" s="155"/>
    </row>
    <row r="701" spans="2:2" ht="15.75" customHeight="1">
      <c r="B701" s="155"/>
    </row>
    <row r="702" spans="2:2" ht="15.75" customHeight="1">
      <c r="B702" s="155"/>
    </row>
    <row r="703" spans="2:2" ht="15.75" customHeight="1">
      <c r="B703" s="155"/>
    </row>
    <row r="704" spans="2:2" ht="15.75" customHeight="1">
      <c r="B704" s="155"/>
    </row>
    <row r="705" spans="2:2" ht="15.75" customHeight="1">
      <c r="B705" s="155"/>
    </row>
    <row r="706" spans="2:2" ht="15.75" customHeight="1">
      <c r="B706" s="155"/>
    </row>
    <row r="707" spans="2:2" ht="15.75" customHeight="1">
      <c r="B707" s="155"/>
    </row>
    <row r="708" spans="2:2" ht="15.75" customHeight="1">
      <c r="B708" s="155"/>
    </row>
    <row r="709" spans="2:2" ht="15.75" customHeight="1">
      <c r="B709" s="155"/>
    </row>
    <row r="710" spans="2:2" ht="15.75" customHeight="1">
      <c r="B710" s="155"/>
    </row>
    <row r="711" spans="2:2" ht="15.75" customHeight="1">
      <c r="B711" s="155"/>
    </row>
    <row r="712" spans="2:2" ht="15.75" customHeight="1">
      <c r="B712" s="155"/>
    </row>
    <row r="713" spans="2:2" ht="15.75" customHeight="1">
      <c r="B713" s="155"/>
    </row>
    <row r="714" spans="2:2" ht="15.75" customHeight="1">
      <c r="B714" s="155"/>
    </row>
    <row r="715" spans="2:2" ht="15.75" customHeight="1">
      <c r="B715" s="155"/>
    </row>
    <row r="716" spans="2:2" ht="15.75" customHeight="1">
      <c r="B716" s="155"/>
    </row>
    <row r="717" spans="2:2" ht="15.75" customHeight="1">
      <c r="B717" s="155"/>
    </row>
    <row r="718" spans="2:2" ht="15.75" customHeight="1">
      <c r="B718" s="155"/>
    </row>
    <row r="719" spans="2:2" ht="15.75" customHeight="1">
      <c r="B719" s="155"/>
    </row>
    <row r="720" spans="2:2" ht="15.75" customHeight="1">
      <c r="B720" s="155"/>
    </row>
    <row r="721" spans="2:2" ht="15.75" customHeight="1">
      <c r="B721" s="155"/>
    </row>
    <row r="722" spans="2:2" ht="15.75" customHeight="1">
      <c r="B722" s="155"/>
    </row>
    <row r="723" spans="2:2" ht="15.75" customHeight="1">
      <c r="B723" s="155"/>
    </row>
    <row r="724" spans="2:2" ht="15.75" customHeight="1">
      <c r="B724" s="155"/>
    </row>
    <row r="725" spans="2:2" ht="15.75" customHeight="1">
      <c r="B725" s="155"/>
    </row>
    <row r="726" spans="2:2" ht="15.75" customHeight="1">
      <c r="B726" s="155"/>
    </row>
    <row r="727" spans="2:2" ht="15.75" customHeight="1">
      <c r="B727" s="155"/>
    </row>
    <row r="728" spans="2:2" ht="15.75" customHeight="1">
      <c r="B728" s="155"/>
    </row>
    <row r="729" spans="2:2" ht="15.75" customHeight="1">
      <c r="B729" s="155"/>
    </row>
    <row r="730" spans="2:2" ht="15.75" customHeight="1">
      <c r="B730" s="155"/>
    </row>
    <row r="731" spans="2:2" ht="15.75" customHeight="1">
      <c r="B731" s="155"/>
    </row>
    <row r="732" spans="2:2" ht="15.75" customHeight="1">
      <c r="B732" s="155"/>
    </row>
    <row r="733" spans="2:2" ht="15.75" customHeight="1">
      <c r="B733" s="155"/>
    </row>
    <row r="734" spans="2:2" ht="15.75" customHeight="1">
      <c r="B734" s="155"/>
    </row>
    <row r="735" spans="2:2" ht="15.75" customHeight="1">
      <c r="B735" s="155"/>
    </row>
    <row r="736" spans="2:2" ht="15.75" customHeight="1">
      <c r="B736" s="155"/>
    </row>
    <row r="737" spans="2:2" ht="15.75" customHeight="1">
      <c r="B737" s="155"/>
    </row>
    <row r="738" spans="2:2" ht="15.75" customHeight="1">
      <c r="B738" s="155"/>
    </row>
    <row r="739" spans="2:2" ht="15.75" customHeight="1">
      <c r="B739" s="155"/>
    </row>
    <row r="740" spans="2:2" ht="15.75" customHeight="1">
      <c r="B740" s="155"/>
    </row>
    <row r="741" spans="2:2" ht="15.75" customHeight="1">
      <c r="B741" s="155"/>
    </row>
    <row r="742" spans="2:2" ht="15.75" customHeight="1">
      <c r="B742" s="155"/>
    </row>
    <row r="743" spans="2:2" ht="15.75" customHeight="1">
      <c r="B743" s="155"/>
    </row>
    <row r="744" spans="2:2" ht="15.75" customHeight="1">
      <c r="B744" s="155"/>
    </row>
    <row r="745" spans="2:2" ht="15.75" customHeight="1">
      <c r="B745" s="155"/>
    </row>
    <row r="746" spans="2:2" ht="15.75" customHeight="1">
      <c r="B746" s="155"/>
    </row>
    <row r="747" spans="2:2" ht="15.75" customHeight="1">
      <c r="B747" s="155"/>
    </row>
    <row r="748" spans="2:2" ht="15.75" customHeight="1">
      <c r="B748" s="155"/>
    </row>
    <row r="749" spans="2:2" ht="15.75" customHeight="1">
      <c r="B749" s="155"/>
    </row>
    <row r="750" spans="2:2" ht="15.75" customHeight="1">
      <c r="B750" s="155"/>
    </row>
    <row r="751" spans="2:2" ht="15.75" customHeight="1">
      <c r="B751" s="155"/>
    </row>
    <row r="752" spans="2:2" ht="15.75" customHeight="1">
      <c r="B752" s="155"/>
    </row>
    <row r="753" spans="2:2" ht="15.75" customHeight="1">
      <c r="B753" s="155"/>
    </row>
    <row r="754" spans="2:2" ht="15.75" customHeight="1">
      <c r="B754" s="155"/>
    </row>
    <row r="755" spans="2:2" ht="15.75" customHeight="1">
      <c r="B755" s="155"/>
    </row>
    <row r="756" spans="2:2" ht="15.75" customHeight="1">
      <c r="B756" s="155"/>
    </row>
    <row r="757" spans="2:2" ht="15.75" customHeight="1">
      <c r="B757" s="155"/>
    </row>
    <row r="758" spans="2:2" ht="15.75" customHeight="1">
      <c r="B758" s="155"/>
    </row>
    <row r="759" spans="2:2" ht="15.75" customHeight="1">
      <c r="B759" s="155"/>
    </row>
    <row r="760" spans="2:2" ht="15.75" customHeight="1">
      <c r="B760" s="155"/>
    </row>
    <row r="761" spans="2:2" ht="15.75" customHeight="1">
      <c r="B761" s="155"/>
    </row>
    <row r="762" spans="2:2" ht="15.75" customHeight="1">
      <c r="B762" s="155"/>
    </row>
    <row r="763" spans="2:2" ht="15.75" customHeight="1">
      <c r="B763" s="155"/>
    </row>
    <row r="764" spans="2:2" ht="15.75" customHeight="1">
      <c r="B764" s="155"/>
    </row>
    <row r="765" spans="2:2" ht="15.75" customHeight="1">
      <c r="B765" s="155"/>
    </row>
    <row r="766" spans="2:2" ht="15.75" customHeight="1">
      <c r="B766" s="155"/>
    </row>
    <row r="767" spans="2:2" ht="15.75" customHeight="1">
      <c r="B767" s="155"/>
    </row>
    <row r="768" spans="2:2" ht="15.75" customHeight="1">
      <c r="B768" s="155"/>
    </row>
    <row r="769" spans="2:2" ht="15.75" customHeight="1">
      <c r="B769" s="155"/>
    </row>
    <row r="770" spans="2:2" ht="15.75" customHeight="1">
      <c r="B770" s="155"/>
    </row>
    <row r="771" spans="2:2" ht="15.75" customHeight="1">
      <c r="B771" s="155"/>
    </row>
    <row r="772" spans="2:2" ht="15.75" customHeight="1">
      <c r="B772" s="155"/>
    </row>
    <row r="773" spans="2:2" ht="15.75" customHeight="1">
      <c r="B773" s="155"/>
    </row>
    <row r="774" spans="2:2" ht="15.75" customHeight="1">
      <c r="B774" s="155"/>
    </row>
    <row r="775" spans="2:2" ht="15.75" customHeight="1">
      <c r="B775" s="155"/>
    </row>
    <row r="776" spans="2:2" ht="15.75" customHeight="1">
      <c r="B776" s="155"/>
    </row>
    <row r="777" spans="2:2" ht="15.75" customHeight="1">
      <c r="B777" s="155"/>
    </row>
    <row r="778" spans="2:2" ht="15.75" customHeight="1">
      <c r="B778" s="155"/>
    </row>
    <row r="779" spans="2:2" ht="15.75" customHeight="1">
      <c r="B779" s="155"/>
    </row>
    <row r="780" spans="2:2" ht="15.75" customHeight="1">
      <c r="B780" s="155"/>
    </row>
    <row r="781" spans="2:2" ht="15.75" customHeight="1">
      <c r="B781" s="155"/>
    </row>
    <row r="782" spans="2:2" ht="15.75" customHeight="1">
      <c r="B782" s="155"/>
    </row>
    <row r="783" spans="2:2" ht="15.75" customHeight="1">
      <c r="B783" s="155"/>
    </row>
    <row r="784" spans="2:2" ht="15.75" customHeight="1">
      <c r="B784" s="155"/>
    </row>
    <row r="785" spans="2:2" ht="15.75" customHeight="1">
      <c r="B785" s="155"/>
    </row>
    <row r="786" spans="2:2" ht="15.75" customHeight="1">
      <c r="B786" s="155"/>
    </row>
    <row r="787" spans="2:2" ht="15.75" customHeight="1">
      <c r="B787" s="155"/>
    </row>
    <row r="788" spans="2:2" ht="15.75" customHeight="1">
      <c r="B788" s="155"/>
    </row>
    <row r="789" spans="2:2" ht="15.75" customHeight="1">
      <c r="B789" s="155"/>
    </row>
    <row r="790" spans="2:2" ht="15.75" customHeight="1">
      <c r="B790" s="155"/>
    </row>
    <row r="791" spans="2:2" ht="15.75" customHeight="1">
      <c r="B791" s="155"/>
    </row>
    <row r="792" spans="2:2" ht="15.75" customHeight="1">
      <c r="B792" s="155"/>
    </row>
    <row r="793" spans="2:2" ht="15.75" customHeight="1">
      <c r="B793" s="155"/>
    </row>
    <row r="794" spans="2:2" ht="15.75" customHeight="1">
      <c r="B794" s="155"/>
    </row>
    <row r="795" spans="2:2" ht="15.75" customHeight="1">
      <c r="B795" s="155"/>
    </row>
    <row r="796" spans="2:2" ht="15.75" customHeight="1">
      <c r="B796" s="155"/>
    </row>
    <row r="797" spans="2:2" ht="15.75" customHeight="1">
      <c r="B797" s="155"/>
    </row>
    <row r="798" spans="2:2" ht="15.75" customHeight="1">
      <c r="B798" s="155"/>
    </row>
    <row r="799" spans="2:2" ht="15.75" customHeight="1">
      <c r="B799" s="155"/>
    </row>
    <row r="800" spans="2:2" ht="15.75" customHeight="1">
      <c r="B800" s="155"/>
    </row>
    <row r="801" spans="2:2" ht="15.75" customHeight="1">
      <c r="B801" s="155"/>
    </row>
    <row r="802" spans="2:2" ht="15.75" customHeight="1">
      <c r="B802" s="155"/>
    </row>
    <row r="803" spans="2:2" ht="15.75" customHeight="1">
      <c r="B803" s="155"/>
    </row>
    <row r="804" spans="2:2" ht="15.75" customHeight="1">
      <c r="B804" s="155"/>
    </row>
    <row r="805" spans="2:2" ht="15.75" customHeight="1">
      <c r="B805" s="155"/>
    </row>
    <row r="806" spans="2:2" ht="15.75" customHeight="1">
      <c r="B806" s="155"/>
    </row>
    <row r="807" spans="2:2" ht="15.75" customHeight="1">
      <c r="B807" s="155"/>
    </row>
    <row r="808" spans="2:2" ht="15.75" customHeight="1">
      <c r="B808" s="155"/>
    </row>
    <row r="809" spans="2:2" ht="15.75" customHeight="1">
      <c r="B809" s="155"/>
    </row>
    <row r="810" spans="2:2" ht="15.75" customHeight="1">
      <c r="B810" s="155"/>
    </row>
    <row r="811" spans="2:2" ht="15.75" customHeight="1">
      <c r="B811" s="155"/>
    </row>
    <row r="812" spans="2:2" ht="15.75" customHeight="1">
      <c r="B812" s="155"/>
    </row>
    <row r="813" spans="2:2" ht="15.75" customHeight="1">
      <c r="B813" s="155"/>
    </row>
    <row r="814" spans="2:2" ht="15.75" customHeight="1">
      <c r="B814" s="155"/>
    </row>
    <row r="815" spans="2:2" ht="15.75" customHeight="1">
      <c r="B815" s="155"/>
    </row>
    <row r="816" spans="2:2" ht="15.75" customHeight="1">
      <c r="B816" s="155"/>
    </row>
    <row r="817" spans="2:2" ht="15.75" customHeight="1">
      <c r="B817" s="155"/>
    </row>
    <row r="818" spans="2:2" ht="15.75" customHeight="1">
      <c r="B818" s="155"/>
    </row>
    <row r="819" spans="2:2" ht="15.75" customHeight="1">
      <c r="B819" s="155"/>
    </row>
    <row r="820" spans="2:2" ht="15.75" customHeight="1">
      <c r="B820" s="155"/>
    </row>
    <row r="821" spans="2:2" ht="15.75" customHeight="1">
      <c r="B821" s="155"/>
    </row>
    <row r="822" spans="2:2" ht="15.75" customHeight="1">
      <c r="B822" s="155"/>
    </row>
    <row r="823" spans="2:2" ht="15.75" customHeight="1">
      <c r="B823" s="155"/>
    </row>
    <row r="824" spans="2:2" ht="15.75" customHeight="1">
      <c r="B824" s="155"/>
    </row>
    <row r="825" spans="2:2" ht="15.75" customHeight="1">
      <c r="B825" s="155"/>
    </row>
    <row r="826" spans="2:2" ht="15.75" customHeight="1">
      <c r="B826" s="155"/>
    </row>
    <row r="827" spans="2:2" ht="15.75" customHeight="1">
      <c r="B827" s="155"/>
    </row>
    <row r="828" spans="2:2" ht="15.75" customHeight="1">
      <c r="B828" s="155"/>
    </row>
    <row r="829" spans="2:2" ht="15.75" customHeight="1">
      <c r="B829" s="155"/>
    </row>
    <row r="830" spans="2:2" ht="15.75" customHeight="1">
      <c r="B830" s="155"/>
    </row>
    <row r="831" spans="2:2" ht="15.75" customHeight="1">
      <c r="B831" s="155"/>
    </row>
    <row r="832" spans="2:2" ht="15.75" customHeight="1">
      <c r="B832" s="155"/>
    </row>
    <row r="833" spans="2:2" ht="15.75" customHeight="1">
      <c r="B833" s="155"/>
    </row>
    <row r="834" spans="2:2" ht="15.75" customHeight="1">
      <c r="B834" s="155"/>
    </row>
    <row r="835" spans="2:2" ht="15.75" customHeight="1">
      <c r="B835" s="155"/>
    </row>
    <row r="836" spans="2:2" ht="15.75" customHeight="1">
      <c r="B836" s="155"/>
    </row>
    <row r="837" spans="2:2" ht="15.75" customHeight="1">
      <c r="B837" s="155"/>
    </row>
    <row r="838" spans="2:2" ht="15.75" customHeight="1">
      <c r="B838" s="155"/>
    </row>
    <row r="839" spans="2:2" ht="15.75" customHeight="1">
      <c r="B839" s="155"/>
    </row>
    <row r="840" spans="2:2" ht="15.75" customHeight="1">
      <c r="B840" s="155"/>
    </row>
    <row r="841" spans="2:2" ht="15.75" customHeight="1">
      <c r="B841" s="155"/>
    </row>
    <row r="842" spans="2:2" ht="15.75" customHeight="1">
      <c r="B842" s="155"/>
    </row>
    <row r="843" spans="2:2" ht="15.75" customHeight="1">
      <c r="B843" s="155"/>
    </row>
    <row r="844" spans="2:2" ht="15.75" customHeight="1">
      <c r="B844" s="155"/>
    </row>
    <row r="845" spans="2:2" ht="15.75" customHeight="1">
      <c r="B845" s="155"/>
    </row>
    <row r="846" spans="2:2" ht="15.75" customHeight="1">
      <c r="B846" s="155"/>
    </row>
    <row r="847" spans="2:2" ht="15.75" customHeight="1">
      <c r="B847" s="155"/>
    </row>
    <row r="848" spans="2:2" ht="15.75" customHeight="1">
      <c r="B848" s="155"/>
    </row>
    <row r="849" spans="2:2" ht="15.75" customHeight="1">
      <c r="B849" s="155"/>
    </row>
    <row r="850" spans="2:2" ht="15.75" customHeight="1">
      <c r="B850" s="155"/>
    </row>
    <row r="851" spans="2:2" ht="15.75" customHeight="1">
      <c r="B851" s="155"/>
    </row>
    <row r="852" spans="2:2" ht="15.75" customHeight="1">
      <c r="B852" s="155"/>
    </row>
    <row r="853" spans="2:2" ht="15.75" customHeight="1">
      <c r="B853" s="155"/>
    </row>
    <row r="854" spans="2:2" ht="15.75" customHeight="1">
      <c r="B854" s="155"/>
    </row>
    <row r="855" spans="2:2" ht="15.75" customHeight="1">
      <c r="B855" s="155"/>
    </row>
    <row r="856" spans="2:2" ht="15.75" customHeight="1">
      <c r="B856" s="155"/>
    </row>
    <row r="857" spans="2:2" ht="15.75" customHeight="1">
      <c r="B857" s="155"/>
    </row>
    <row r="858" spans="2:2" ht="15.75" customHeight="1">
      <c r="B858" s="155"/>
    </row>
    <row r="859" spans="2:2" ht="15.75" customHeight="1">
      <c r="B859" s="155"/>
    </row>
    <row r="860" spans="2:2" ht="15.75" customHeight="1">
      <c r="B860" s="155"/>
    </row>
    <row r="861" spans="2:2" ht="15.75" customHeight="1">
      <c r="B861" s="155"/>
    </row>
    <row r="862" spans="2:2" ht="15.75" customHeight="1">
      <c r="B862" s="155"/>
    </row>
    <row r="863" spans="2:2" ht="15.75" customHeight="1">
      <c r="B863" s="155"/>
    </row>
    <row r="864" spans="2:2" ht="15.75" customHeight="1">
      <c r="B864" s="155"/>
    </row>
    <row r="865" spans="2:2" ht="15.75" customHeight="1">
      <c r="B865" s="155"/>
    </row>
    <row r="866" spans="2:2" ht="15.75" customHeight="1">
      <c r="B866" s="155"/>
    </row>
    <row r="867" spans="2:2" ht="15.75" customHeight="1">
      <c r="B867" s="155"/>
    </row>
    <row r="868" spans="2:2" ht="15.75" customHeight="1">
      <c r="B868" s="155"/>
    </row>
    <row r="869" spans="2:2" ht="15.75" customHeight="1">
      <c r="B869" s="155"/>
    </row>
    <row r="870" spans="2:2" ht="15.75" customHeight="1">
      <c r="B870" s="155"/>
    </row>
    <row r="871" spans="2:2" ht="15.75" customHeight="1">
      <c r="B871" s="155"/>
    </row>
    <row r="872" spans="2:2" ht="15.75" customHeight="1">
      <c r="B872" s="155"/>
    </row>
    <row r="873" spans="2:2" ht="15.75" customHeight="1">
      <c r="B873" s="155"/>
    </row>
    <row r="874" spans="2:2" ht="15.75" customHeight="1">
      <c r="B874" s="155"/>
    </row>
    <row r="875" spans="2:2" ht="15.75" customHeight="1">
      <c r="B875" s="155"/>
    </row>
    <row r="876" spans="2:2" ht="15.75" customHeight="1">
      <c r="B876" s="155"/>
    </row>
    <row r="877" spans="2:2" ht="15.75" customHeight="1">
      <c r="B877" s="155"/>
    </row>
    <row r="878" spans="2:2" ht="15.75" customHeight="1">
      <c r="B878" s="155"/>
    </row>
    <row r="879" spans="2:2" ht="15.75" customHeight="1">
      <c r="B879" s="155"/>
    </row>
    <row r="880" spans="2:2" ht="15.75" customHeight="1">
      <c r="B880" s="155"/>
    </row>
    <row r="881" spans="2:2" ht="15.75" customHeight="1">
      <c r="B881" s="155"/>
    </row>
    <row r="882" spans="2:2" ht="15.75" customHeight="1">
      <c r="B882" s="155"/>
    </row>
    <row r="883" spans="2:2" ht="15.75" customHeight="1">
      <c r="B883" s="155"/>
    </row>
    <row r="884" spans="2:2" ht="15.75" customHeight="1">
      <c r="B884" s="155"/>
    </row>
    <row r="885" spans="2:2" ht="15.75" customHeight="1">
      <c r="B885" s="155"/>
    </row>
    <row r="886" spans="2:2" ht="15.75" customHeight="1">
      <c r="B886" s="155"/>
    </row>
    <row r="887" spans="2:2" ht="15.75" customHeight="1">
      <c r="B887" s="155"/>
    </row>
    <row r="888" spans="2:2" ht="15.75" customHeight="1">
      <c r="B888" s="155"/>
    </row>
    <row r="889" spans="2:2" ht="15.75" customHeight="1">
      <c r="B889" s="155"/>
    </row>
    <row r="890" spans="2:2" ht="15.75" customHeight="1">
      <c r="B890" s="155"/>
    </row>
    <row r="891" spans="2:2" ht="15.75" customHeight="1">
      <c r="B891" s="155"/>
    </row>
    <row r="892" spans="2:2" ht="15.75" customHeight="1">
      <c r="B892" s="155"/>
    </row>
    <row r="893" spans="2:2" ht="15.75" customHeight="1">
      <c r="B893" s="155"/>
    </row>
    <row r="894" spans="2:2" ht="15.75" customHeight="1">
      <c r="B894" s="155"/>
    </row>
    <row r="895" spans="2:2" ht="15.75" customHeight="1">
      <c r="B895" s="155"/>
    </row>
    <row r="896" spans="2:2" ht="15.75" customHeight="1">
      <c r="B896" s="155"/>
    </row>
    <row r="897" spans="2:2" ht="15.75" customHeight="1">
      <c r="B897" s="155"/>
    </row>
    <row r="898" spans="2:2" ht="15.75" customHeight="1">
      <c r="B898" s="155"/>
    </row>
    <row r="899" spans="2:2" ht="15.75" customHeight="1">
      <c r="B899" s="155"/>
    </row>
    <row r="900" spans="2:2" ht="15.75" customHeight="1">
      <c r="B900" s="155"/>
    </row>
    <row r="901" spans="2:2" ht="15.75" customHeight="1">
      <c r="B901" s="155"/>
    </row>
    <row r="902" spans="2:2" ht="15.75" customHeight="1">
      <c r="B902" s="155"/>
    </row>
    <row r="903" spans="2:2" ht="15.75" customHeight="1">
      <c r="B903" s="155"/>
    </row>
    <row r="904" spans="2:2" ht="15.75" customHeight="1">
      <c r="B904" s="155"/>
    </row>
    <row r="905" spans="2:2" ht="15.75" customHeight="1">
      <c r="B905" s="155"/>
    </row>
    <row r="906" spans="2:2" ht="15.75" customHeight="1">
      <c r="B906" s="155"/>
    </row>
    <row r="907" spans="2:2" ht="15.75" customHeight="1">
      <c r="B907" s="155"/>
    </row>
    <row r="908" spans="2:2" ht="15.75" customHeight="1">
      <c r="B908" s="155"/>
    </row>
    <row r="909" spans="2:2" ht="15.75" customHeight="1">
      <c r="B909" s="155"/>
    </row>
    <row r="910" spans="2:2" ht="15.75" customHeight="1">
      <c r="B910" s="155"/>
    </row>
    <row r="911" spans="2:2" ht="15.75" customHeight="1">
      <c r="B911" s="155"/>
    </row>
    <row r="912" spans="2:2" ht="15.75" customHeight="1">
      <c r="B912" s="155"/>
    </row>
    <row r="913" spans="2:2" ht="15.75" customHeight="1">
      <c r="B913" s="155"/>
    </row>
    <row r="914" spans="2:2" ht="15.75" customHeight="1">
      <c r="B914" s="155"/>
    </row>
    <row r="915" spans="2:2" ht="15.75" customHeight="1">
      <c r="B915" s="155"/>
    </row>
    <row r="916" spans="2:2" ht="15.75" customHeight="1">
      <c r="B916" s="155"/>
    </row>
    <row r="917" spans="2:2" ht="15.75" customHeight="1">
      <c r="B917" s="155"/>
    </row>
    <row r="918" spans="2:2" ht="15.75" customHeight="1">
      <c r="B918" s="155"/>
    </row>
    <row r="919" spans="2:2" ht="15.75" customHeight="1">
      <c r="B919" s="155"/>
    </row>
    <row r="920" spans="2:2" ht="15.75" customHeight="1">
      <c r="B920" s="155"/>
    </row>
    <row r="921" spans="2:2" ht="15.75" customHeight="1">
      <c r="B921" s="155"/>
    </row>
    <row r="922" spans="2:2" ht="15.75" customHeight="1">
      <c r="B922" s="155"/>
    </row>
    <row r="923" spans="2:2" ht="15.75" customHeight="1">
      <c r="B923" s="155"/>
    </row>
    <row r="924" spans="2:2" ht="15.75" customHeight="1">
      <c r="B924" s="155"/>
    </row>
    <row r="925" spans="2:2" ht="15.75" customHeight="1">
      <c r="B925" s="155"/>
    </row>
    <row r="926" spans="2:2" ht="15.75" customHeight="1">
      <c r="B926" s="155"/>
    </row>
    <row r="927" spans="2:2" ht="15.75" customHeight="1">
      <c r="B927" s="155"/>
    </row>
    <row r="928" spans="2:2" ht="15.75" customHeight="1">
      <c r="B928" s="155"/>
    </row>
    <row r="929" spans="2:2" ht="15.75" customHeight="1">
      <c r="B929" s="155"/>
    </row>
    <row r="930" spans="2:2" ht="15.75" customHeight="1">
      <c r="B930" s="155"/>
    </row>
    <row r="931" spans="2:2" ht="15.75" customHeight="1">
      <c r="B931" s="155"/>
    </row>
    <row r="932" spans="2:2" ht="15.75" customHeight="1">
      <c r="B932" s="155"/>
    </row>
    <row r="933" spans="2:2" ht="15.75" customHeight="1">
      <c r="B933" s="155"/>
    </row>
    <row r="934" spans="2:2" ht="15.75" customHeight="1">
      <c r="B934" s="155"/>
    </row>
    <row r="935" spans="2:2" ht="15.75" customHeight="1">
      <c r="B935" s="155"/>
    </row>
    <row r="936" spans="2:2" ht="15.75" customHeight="1">
      <c r="B936" s="155"/>
    </row>
    <row r="937" spans="2:2" ht="15.75" customHeight="1">
      <c r="B937" s="155"/>
    </row>
    <row r="938" spans="2:2" ht="15.75" customHeight="1">
      <c r="B938" s="155"/>
    </row>
    <row r="939" spans="2:2" ht="15.75" customHeight="1">
      <c r="B939" s="155"/>
    </row>
    <row r="940" spans="2:2" ht="15.75" customHeight="1">
      <c r="B940" s="155"/>
    </row>
    <row r="941" spans="2:2" ht="15.75" customHeight="1">
      <c r="B941" s="155"/>
    </row>
    <row r="942" spans="2:2" ht="15.75" customHeight="1">
      <c r="B942" s="155"/>
    </row>
    <row r="943" spans="2:2" ht="15.75" customHeight="1">
      <c r="B943" s="155"/>
    </row>
    <row r="944" spans="2:2" ht="15.75" customHeight="1">
      <c r="B944" s="155"/>
    </row>
    <row r="945" spans="2:2" ht="15.75" customHeight="1">
      <c r="B945" s="155"/>
    </row>
    <row r="946" spans="2:2" ht="15.75" customHeight="1">
      <c r="B946" s="155"/>
    </row>
    <row r="947" spans="2:2" ht="15.75" customHeight="1">
      <c r="B947" s="155"/>
    </row>
    <row r="948" spans="2:2" ht="15.75" customHeight="1">
      <c r="B948" s="155"/>
    </row>
    <row r="949" spans="2:2" ht="15.75" customHeight="1">
      <c r="B949" s="155"/>
    </row>
    <row r="950" spans="2:2" ht="15.75" customHeight="1">
      <c r="B950" s="155"/>
    </row>
    <row r="951" spans="2:2" ht="15.75" customHeight="1">
      <c r="B951" s="155"/>
    </row>
    <row r="952" spans="2:2" ht="15.75" customHeight="1">
      <c r="B952" s="155"/>
    </row>
    <row r="953" spans="2:2" ht="15.75" customHeight="1">
      <c r="B953" s="155"/>
    </row>
    <row r="954" spans="2:2" ht="15.75" customHeight="1">
      <c r="B954" s="155"/>
    </row>
    <row r="955" spans="2:2" ht="15.75" customHeight="1">
      <c r="B955" s="155"/>
    </row>
    <row r="956" spans="2:2" ht="15.75" customHeight="1">
      <c r="B956" s="155"/>
    </row>
    <row r="957" spans="2:2" ht="15.75" customHeight="1">
      <c r="B957" s="155"/>
    </row>
    <row r="958" spans="2:2" ht="15.75" customHeight="1">
      <c r="B958" s="155"/>
    </row>
    <row r="959" spans="2:2" ht="15.75" customHeight="1">
      <c r="B959" s="155"/>
    </row>
    <row r="960" spans="2:2" ht="15.75" customHeight="1">
      <c r="B960" s="155"/>
    </row>
    <row r="961" spans="2:2" ht="15.75" customHeight="1">
      <c r="B961" s="155"/>
    </row>
    <row r="962" spans="2:2" ht="15.75" customHeight="1">
      <c r="B962" s="155"/>
    </row>
    <row r="963" spans="2:2" ht="15.75" customHeight="1">
      <c r="B963" s="155"/>
    </row>
    <row r="964" spans="2:2" ht="15.75" customHeight="1">
      <c r="B964" s="155"/>
    </row>
    <row r="965" spans="2:2" ht="15.75" customHeight="1">
      <c r="B965" s="155"/>
    </row>
    <row r="966" spans="2:2" ht="15.75" customHeight="1">
      <c r="B966" s="155"/>
    </row>
    <row r="967" spans="2:2" ht="15.75" customHeight="1">
      <c r="B967" s="155"/>
    </row>
    <row r="968" spans="2:2" ht="15.75" customHeight="1">
      <c r="B968" s="155"/>
    </row>
    <row r="969" spans="2:2" ht="15.75" customHeight="1">
      <c r="B969" s="155"/>
    </row>
    <row r="970" spans="2:2" ht="15.75" customHeight="1">
      <c r="B970" s="155"/>
    </row>
    <row r="971" spans="2:2" ht="15.75" customHeight="1">
      <c r="B971" s="155"/>
    </row>
    <row r="972" spans="2:2" ht="15.75" customHeight="1">
      <c r="B972" s="155"/>
    </row>
    <row r="973" spans="2:2" ht="15.75" customHeight="1">
      <c r="B973" s="155"/>
    </row>
    <row r="974" spans="2:2" ht="15.75" customHeight="1">
      <c r="B974" s="155"/>
    </row>
    <row r="975" spans="2:2" ht="15.75" customHeight="1">
      <c r="B975" s="155"/>
    </row>
    <row r="976" spans="2:2" ht="15.75" customHeight="1">
      <c r="B976" s="155"/>
    </row>
    <row r="977" spans="2:2" ht="15.75" customHeight="1">
      <c r="B977" s="155"/>
    </row>
    <row r="978" spans="2:2" ht="15.75" customHeight="1">
      <c r="B978" s="155"/>
    </row>
    <row r="979" spans="2:2" ht="15.75" customHeight="1">
      <c r="B979" s="155"/>
    </row>
    <row r="980" spans="2:2" ht="15.75" customHeight="1">
      <c r="B980" s="155"/>
    </row>
    <row r="981" spans="2:2" ht="15.75" customHeight="1">
      <c r="B981" s="155"/>
    </row>
    <row r="982" spans="2:2" ht="15.75" customHeight="1">
      <c r="B982" s="155"/>
    </row>
    <row r="983" spans="2:2" ht="15.75" customHeight="1">
      <c r="B983" s="155"/>
    </row>
    <row r="984" spans="2:2" ht="15.75" customHeight="1">
      <c r="B984" s="155"/>
    </row>
    <row r="985" spans="2:2" ht="15.75" customHeight="1">
      <c r="B985" s="155"/>
    </row>
    <row r="986" spans="2:2" ht="15.75" customHeight="1">
      <c r="B986" s="155"/>
    </row>
    <row r="987" spans="2:2" ht="15.75" customHeight="1">
      <c r="B987" s="155"/>
    </row>
    <row r="988" spans="2:2" ht="15.75" customHeight="1">
      <c r="B988" s="155"/>
    </row>
    <row r="989" spans="2:2" ht="15.75" customHeight="1">
      <c r="B989" s="155"/>
    </row>
    <row r="990" spans="2:2" ht="15.75" customHeight="1">
      <c r="B990" s="155"/>
    </row>
    <row r="991" spans="2:2" ht="15.75" customHeight="1">
      <c r="B991" s="155"/>
    </row>
    <row r="992" spans="2:2" ht="15.75" customHeight="1">
      <c r="B992" s="155"/>
    </row>
    <row r="993" spans="2:2" ht="15.75" customHeight="1">
      <c r="B993" s="155"/>
    </row>
    <row r="994" spans="2:2" ht="15.75" customHeight="1">
      <c r="B994" s="155"/>
    </row>
    <row r="995" spans="2:2" ht="15.75" customHeight="1">
      <c r="B995" s="155"/>
    </row>
    <row r="996" spans="2:2" ht="15.75" customHeight="1">
      <c r="B996" s="155"/>
    </row>
    <row r="997" spans="2:2" ht="15.75" customHeight="1">
      <c r="B997" s="155"/>
    </row>
    <row r="998" spans="2:2" ht="15.75" customHeight="1">
      <c r="B998" s="155"/>
    </row>
    <row r="999" spans="2:2" ht="15.75" customHeight="1">
      <c r="B999" s="155"/>
    </row>
    <row r="1000" spans="2:2" ht="15.75" customHeight="1">
      <c r="B1000" s="155"/>
    </row>
  </sheetData>
  <mergeCells count="4">
    <mergeCell ref="A1:A2"/>
    <mergeCell ref="B1:B2"/>
    <mergeCell ref="C1:C2"/>
    <mergeCell ref="A22:C22"/>
  </mergeCells>
  <hyperlinks>
    <hyperlink ref="A22" r:id="rId1"/>
  </hyperlinks>
  <pageMargins left="0.511811024" right="0.511811024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00FF"/>
  </sheetPr>
  <dimension ref="A1:Q1000"/>
  <sheetViews>
    <sheetView workbookViewId="0">
      <pane xSplit="6" topLeftCell="G1" activePane="topRight" state="frozen"/>
      <selection pane="topRight" activeCell="H2" sqref="H2"/>
    </sheetView>
  </sheetViews>
  <sheetFormatPr defaultColWidth="14.42578125" defaultRowHeight="15" customHeight="1"/>
  <cols>
    <col min="1" max="1" width="20" customWidth="1"/>
    <col min="2" max="3" width="5.85546875" customWidth="1"/>
    <col min="4" max="6" width="3.42578125" customWidth="1"/>
    <col min="7" max="13" width="10.7109375" customWidth="1"/>
    <col min="14" max="15" width="10.42578125" customWidth="1"/>
    <col min="16" max="16" width="10.85546875" customWidth="1"/>
    <col min="17" max="17" width="11.7109375" customWidth="1"/>
    <col min="18" max="26" width="9.28515625" customWidth="1"/>
  </cols>
  <sheetData>
    <row r="1" spans="1:17">
      <c r="A1" s="174" t="s">
        <v>181</v>
      </c>
      <c r="B1" s="175">
        <v>8.5</v>
      </c>
    </row>
    <row r="2" spans="1:17">
      <c r="A2" s="176" t="s">
        <v>182</v>
      </c>
      <c r="B2" s="177">
        <v>7</v>
      </c>
    </row>
    <row r="3" spans="1:17">
      <c r="A3" s="314" t="s">
        <v>183</v>
      </c>
      <c r="B3" s="218"/>
      <c r="C3" s="218"/>
      <c r="D3" s="218"/>
      <c r="E3" s="218"/>
      <c r="F3" s="219"/>
      <c r="G3" s="178">
        <v>41863</v>
      </c>
      <c r="H3" s="178">
        <v>41864</v>
      </c>
      <c r="I3" s="178">
        <v>42184</v>
      </c>
      <c r="J3" s="178">
        <v>42185</v>
      </c>
      <c r="K3" s="178">
        <v>42186</v>
      </c>
      <c r="L3" s="178">
        <v>42187</v>
      </c>
      <c r="M3" s="178">
        <v>42188</v>
      </c>
      <c r="N3" s="178">
        <v>42189</v>
      </c>
      <c r="O3" s="178">
        <v>42190</v>
      </c>
      <c r="P3" s="178">
        <v>42191</v>
      </c>
      <c r="Q3" s="178">
        <v>42192</v>
      </c>
    </row>
    <row r="4" spans="1:17">
      <c r="A4" s="314" t="s">
        <v>184</v>
      </c>
      <c r="B4" s="218"/>
      <c r="C4" s="218"/>
      <c r="D4" s="218"/>
      <c r="E4" s="218"/>
      <c r="F4" s="219"/>
      <c r="G4" s="179">
        <f>COUNTIF(Acompanhamento!$G$5:$J$2030,G3)</f>
        <v>0</v>
      </c>
      <c r="H4" s="179">
        <f>COUNTIF(Acompanhamento!$G$5:$J$2030,H3)</f>
        <v>0</v>
      </c>
      <c r="I4" s="179">
        <f>B11</f>
        <v>9</v>
      </c>
      <c r="J4" s="179">
        <f>B11-I4</f>
        <v>0</v>
      </c>
      <c r="K4" s="179">
        <f>B11-J4</f>
        <v>9</v>
      </c>
      <c r="L4" s="179">
        <f>B11-K4</f>
        <v>0</v>
      </c>
      <c r="M4" s="179">
        <f>B11-L4</f>
        <v>9</v>
      </c>
      <c r="N4" s="179">
        <f>B11-M4</f>
        <v>0</v>
      </c>
      <c r="O4" s="179">
        <f>B11-N4</f>
        <v>9</v>
      </c>
      <c r="P4" s="179">
        <f>B11-O4</f>
        <v>0</v>
      </c>
      <c r="Q4" s="179">
        <f>B11-P4</f>
        <v>9</v>
      </c>
    </row>
    <row r="6" spans="1:17">
      <c r="A6" s="180" t="s">
        <v>161</v>
      </c>
      <c r="B6" s="181"/>
      <c r="C6" s="181"/>
      <c r="D6" s="181"/>
      <c r="E6" s="181"/>
      <c r="F6" s="181"/>
    </row>
    <row r="7" spans="1:17">
      <c r="A7" s="66" t="str">
        <f>Acompanhamento!G4</f>
        <v>Em desenvolvimento</v>
      </c>
      <c r="B7" s="68">
        <f>Acompanhamento!G3</f>
        <v>8</v>
      </c>
    </row>
    <row r="8" spans="1:17">
      <c r="A8" s="66" t="str">
        <f>Acompanhamento!H4</f>
        <v>Concluído</v>
      </c>
      <c r="B8" s="68">
        <f>Acompanhamento!H3</f>
        <v>1</v>
      </c>
    </row>
    <row r="9" spans="1:17">
      <c r="A9" s="66" t="str">
        <f>Acompanhamento!I4</f>
        <v>Não-passou</v>
      </c>
      <c r="B9" s="68">
        <f>Acompanhamento!I3</f>
        <v>0</v>
      </c>
    </row>
    <row r="10" spans="1:17">
      <c r="A10" s="66" t="str">
        <f>Acompanhamento!J4</f>
        <v>Passou</v>
      </c>
      <c r="B10" s="68">
        <f>Acompanhamento!J3</f>
        <v>0</v>
      </c>
    </row>
    <row r="11" spans="1:17">
      <c r="A11" s="182" t="s">
        <v>185</v>
      </c>
      <c r="B11" s="182">
        <f>SUM(B7:B10)</f>
        <v>9</v>
      </c>
      <c r="C11" s="182"/>
      <c r="D11" s="182"/>
      <c r="E11" s="182"/>
      <c r="F11" s="183"/>
      <c r="J11" s="28" t="s">
        <v>186</v>
      </c>
    </row>
    <row r="13" spans="1:17">
      <c r="A13" s="66" t="s">
        <v>187</v>
      </c>
      <c r="B13" s="92">
        <f>Acompanhamento!A2031</f>
        <v>1</v>
      </c>
    </row>
    <row r="14" spans="1:17">
      <c r="A14" s="66" t="s">
        <v>188</v>
      </c>
      <c r="B14" s="92">
        <f>B11</f>
        <v>9</v>
      </c>
    </row>
    <row r="16" spans="1:17">
      <c r="A16" s="66" t="s">
        <v>187</v>
      </c>
      <c r="B16" s="184">
        <f>B13</f>
        <v>1</v>
      </c>
    </row>
    <row r="17" spans="1:4">
      <c r="A17" s="66" t="s">
        <v>188</v>
      </c>
      <c r="B17" s="184">
        <f>B7</f>
        <v>8</v>
      </c>
    </row>
    <row r="20" spans="1:4">
      <c r="A20" s="6" t="s">
        <v>189</v>
      </c>
    </row>
    <row r="21" spans="1:4" ht="15.75" customHeight="1">
      <c r="A21" s="185" t="s">
        <v>190</v>
      </c>
      <c r="B21" s="186" t="s">
        <v>191</v>
      </c>
    </row>
    <row r="22" spans="1:4" ht="15.75" customHeight="1">
      <c r="A22" s="187" t="s">
        <v>192</v>
      </c>
      <c r="B22" s="188">
        <v>4</v>
      </c>
    </row>
    <row r="23" spans="1:4" ht="15.75" customHeight="1">
      <c r="A23" s="187" t="s">
        <v>51</v>
      </c>
      <c r="B23" s="188">
        <v>8</v>
      </c>
    </row>
    <row r="24" spans="1:4" ht="15.75" customHeight="1">
      <c r="A24" s="187" t="s">
        <v>193</v>
      </c>
      <c r="B24" s="188">
        <v>16</v>
      </c>
    </row>
    <row r="25" spans="1:4" ht="15.75" customHeight="1"/>
    <row r="26" spans="1:4" ht="15.75" customHeight="1">
      <c r="A26" s="6" t="s">
        <v>194</v>
      </c>
    </row>
    <row r="27" spans="1:4" ht="15.75" customHeight="1">
      <c r="A27" s="189" t="s">
        <v>190</v>
      </c>
      <c r="B27" s="190" t="s">
        <v>195</v>
      </c>
      <c r="C27" s="190" t="s">
        <v>196</v>
      </c>
      <c r="D27" s="190" t="s">
        <v>197</v>
      </c>
    </row>
    <row r="28" spans="1:4" ht="15.75" customHeight="1">
      <c r="A28" s="187" t="s">
        <v>192</v>
      </c>
      <c r="B28" s="191">
        <v>2</v>
      </c>
      <c r="C28" s="191">
        <v>2</v>
      </c>
      <c r="D28" s="191">
        <v>1</v>
      </c>
    </row>
    <row r="29" spans="1:4" ht="15.75" customHeight="1">
      <c r="A29" s="187" t="s">
        <v>51</v>
      </c>
      <c r="B29" s="191">
        <v>4</v>
      </c>
      <c r="C29" s="191">
        <v>4</v>
      </c>
      <c r="D29" s="191">
        <v>2</v>
      </c>
    </row>
    <row r="30" spans="1:4" ht="15.75" customHeight="1">
      <c r="A30" s="187" t="s">
        <v>193</v>
      </c>
      <c r="B30" s="191">
        <v>6</v>
      </c>
      <c r="C30" s="191">
        <v>6</v>
      </c>
      <c r="D30" s="191">
        <v>3</v>
      </c>
    </row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3:F3"/>
    <mergeCell ref="A4:F4"/>
  </mergeCells>
  <pageMargins left="0.511811024" right="0.511811024" top="0.78740157499999996" bottom="0.78740157499999996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00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63.42578125" customWidth="1"/>
    <col min="2" max="2" width="71" customWidth="1"/>
    <col min="3" max="3" width="11.28515625" customWidth="1"/>
    <col min="4" max="4" width="36.7109375" customWidth="1"/>
    <col min="5" max="26" width="8.85546875" customWidth="1"/>
  </cols>
  <sheetData>
    <row r="1" spans="1:4">
      <c r="A1" s="192" t="s">
        <v>198</v>
      </c>
      <c r="B1" s="193" t="str">
        <f>'Apresentação Projeto'!$B$1:$C$1</f>
        <v>Criar ficha de usuário para utilizar no RPG</v>
      </c>
    </row>
    <row r="2" spans="1:4">
      <c r="A2" s="194" t="s">
        <v>199</v>
      </c>
      <c r="B2" s="195" t="s">
        <v>200</v>
      </c>
      <c r="D2" s="196"/>
    </row>
    <row r="3" spans="1:4">
      <c r="A3" s="197" t="s">
        <v>201</v>
      </c>
      <c r="B3" s="198" t="s">
        <v>202</v>
      </c>
      <c r="D3" s="196"/>
    </row>
    <row r="4" spans="1:4">
      <c r="A4" s="199"/>
      <c r="B4" s="200"/>
      <c r="D4" s="196"/>
    </row>
    <row r="5" spans="1:4">
      <c r="A5" s="199"/>
      <c r="B5" s="200"/>
      <c r="D5" s="196"/>
    </row>
    <row r="6" spans="1:4">
      <c r="A6" s="199"/>
      <c r="B6" s="200"/>
      <c r="D6" s="196"/>
    </row>
    <row r="7" spans="1:4">
      <c r="A7" s="201"/>
      <c r="B7" s="200"/>
    </row>
    <row r="8" spans="1:4">
      <c r="A8" s="199"/>
      <c r="B8" s="315"/>
      <c r="D8" s="202"/>
    </row>
    <row r="9" spans="1:4">
      <c r="A9" s="199"/>
      <c r="B9" s="250"/>
      <c r="D9" s="202"/>
    </row>
    <row r="10" spans="1:4">
      <c r="A10" s="199"/>
      <c r="B10" s="200"/>
      <c r="D10" s="202"/>
    </row>
    <row r="11" spans="1:4">
      <c r="A11" s="199"/>
      <c r="B11" s="200"/>
      <c r="C11" s="203"/>
      <c r="D11" s="202"/>
    </row>
    <row r="12" spans="1:4">
      <c r="A12" s="199"/>
      <c r="B12" s="200"/>
    </row>
    <row r="13" spans="1:4">
      <c r="A13" s="199"/>
      <c r="B13" s="200"/>
    </row>
    <row r="14" spans="1:4">
      <c r="A14" s="199"/>
      <c r="B14" s="200"/>
    </row>
    <row r="15" spans="1:4">
      <c r="A15" s="199"/>
      <c r="B15" s="200"/>
      <c r="D15" s="202"/>
    </row>
    <row r="16" spans="1:4">
      <c r="A16" s="199"/>
      <c r="B16" s="200"/>
      <c r="D16" s="202"/>
    </row>
    <row r="17" spans="1:4">
      <c r="A17" s="199"/>
      <c r="B17" s="200"/>
      <c r="D17" s="202"/>
    </row>
    <row r="18" spans="1:4">
      <c r="A18" s="199"/>
      <c r="B18" s="200"/>
      <c r="D18" s="202"/>
    </row>
    <row r="19" spans="1:4">
      <c r="A19" s="199"/>
      <c r="B19" s="200"/>
      <c r="D19" s="202"/>
    </row>
    <row r="20" spans="1:4">
      <c r="A20" s="199"/>
      <c r="B20" s="200"/>
      <c r="D20" s="202"/>
    </row>
    <row r="21" spans="1:4" ht="15.75" customHeight="1">
      <c r="A21" s="199"/>
      <c r="B21" s="200"/>
      <c r="D21" s="202"/>
    </row>
    <row r="22" spans="1:4" ht="15.75" customHeight="1">
      <c r="A22" s="199"/>
      <c r="B22" s="200"/>
      <c r="D22" s="202"/>
    </row>
    <row r="23" spans="1:4" ht="15.75" customHeight="1">
      <c r="A23" s="199"/>
      <c r="B23" s="200"/>
      <c r="D23" s="202"/>
    </row>
    <row r="24" spans="1:4" ht="15.75" customHeight="1">
      <c r="A24" s="199"/>
      <c r="B24" s="200"/>
      <c r="D24" s="202"/>
    </row>
    <row r="25" spans="1:4" ht="15.75" customHeight="1">
      <c r="A25" s="199"/>
      <c r="B25" s="200"/>
      <c r="D25" s="202"/>
    </row>
    <row r="26" spans="1:4" ht="15.75" customHeight="1">
      <c r="A26" s="199"/>
      <c r="B26" s="200"/>
      <c r="D26" s="202"/>
    </row>
    <row r="27" spans="1:4" ht="15.75" customHeight="1">
      <c r="A27" s="199"/>
      <c r="B27" s="200"/>
      <c r="D27" s="202"/>
    </row>
    <row r="28" spans="1:4" ht="15.75" customHeight="1">
      <c r="A28" s="199"/>
      <c r="B28" s="200"/>
      <c r="D28" s="202"/>
    </row>
    <row r="29" spans="1:4" ht="15.75" customHeight="1">
      <c r="A29" s="199"/>
      <c r="B29" s="200"/>
      <c r="D29" s="202"/>
    </row>
    <row r="30" spans="1:4" ht="15.75" customHeight="1">
      <c r="A30" s="199"/>
      <c r="B30" s="200"/>
      <c r="D30" s="202"/>
    </row>
    <row r="31" spans="1:4" ht="15.75" customHeight="1">
      <c r="A31" s="199"/>
      <c r="B31" s="200"/>
      <c r="D31" s="202"/>
    </row>
    <row r="32" spans="1:4" ht="15.75" customHeight="1">
      <c r="A32" s="199"/>
      <c r="B32" s="200"/>
      <c r="D32" s="202"/>
    </row>
    <row r="33" spans="1:4" ht="15.75" customHeight="1">
      <c r="A33" s="199"/>
      <c r="B33" s="200"/>
      <c r="D33" s="202"/>
    </row>
    <row r="34" spans="1:4" ht="15.75" customHeight="1">
      <c r="A34" s="199"/>
      <c r="B34" s="200"/>
      <c r="D34" s="202"/>
    </row>
    <row r="35" spans="1:4" ht="15.75" customHeight="1">
      <c r="A35" s="199"/>
      <c r="B35" s="200"/>
      <c r="D35" s="202"/>
    </row>
    <row r="36" spans="1:4" ht="15.75" customHeight="1">
      <c r="A36" s="199"/>
      <c r="B36" s="200"/>
      <c r="D36" s="202"/>
    </row>
    <row r="37" spans="1:4" ht="15.75" customHeight="1">
      <c r="A37" s="199"/>
      <c r="B37" s="200"/>
      <c r="D37" s="202"/>
    </row>
    <row r="38" spans="1:4" ht="15.75" customHeight="1">
      <c r="A38" s="199"/>
      <c r="B38" s="200"/>
      <c r="D38" s="202"/>
    </row>
    <row r="39" spans="1:4" ht="15.75" customHeight="1">
      <c r="A39" s="199"/>
      <c r="B39" s="200"/>
      <c r="D39" s="202"/>
    </row>
    <row r="40" spans="1:4" ht="15.75" customHeight="1">
      <c r="A40" s="199"/>
      <c r="B40" s="200"/>
      <c r="D40" s="204"/>
    </row>
    <row r="41" spans="1:4" ht="15.75" customHeight="1">
      <c r="A41" s="199"/>
      <c r="B41" s="200"/>
      <c r="D41" s="204"/>
    </row>
    <row r="42" spans="1:4" ht="15.75" customHeight="1">
      <c r="A42" s="199"/>
      <c r="B42" s="200"/>
      <c r="D42" s="205"/>
    </row>
    <row r="43" spans="1:4" ht="15.75" customHeight="1">
      <c r="A43" s="199"/>
      <c r="B43" s="200"/>
      <c r="D43" s="205"/>
    </row>
    <row r="44" spans="1:4" ht="15.75" customHeight="1">
      <c r="A44" s="199"/>
      <c r="B44" s="200"/>
      <c r="D44" s="205"/>
    </row>
    <row r="45" spans="1:4" ht="15.75" customHeight="1">
      <c r="A45" s="199"/>
      <c r="B45" s="200"/>
      <c r="D45" s="205"/>
    </row>
    <row r="46" spans="1:4" ht="15.75" customHeight="1">
      <c r="A46" s="199"/>
      <c r="B46" s="200"/>
    </row>
    <row r="47" spans="1:4" ht="15.75" customHeight="1">
      <c r="A47" s="199"/>
      <c r="B47" s="200"/>
    </row>
    <row r="48" spans="1:4" ht="15.75" customHeight="1">
      <c r="A48" s="199"/>
      <c r="B48" s="200"/>
    </row>
    <row r="49" spans="1:2" ht="15.75" customHeight="1">
      <c r="A49" s="199"/>
      <c r="B49" s="200"/>
    </row>
    <row r="50" spans="1:2" ht="15.75" customHeight="1">
      <c r="A50" s="199"/>
      <c r="B50" s="200"/>
    </row>
    <row r="51" spans="1:2" ht="15.75" customHeight="1">
      <c r="A51" s="199"/>
      <c r="B51" s="200"/>
    </row>
    <row r="52" spans="1:2" ht="15.75" customHeight="1">
      <c r="A52" s="199"/>
      <c r="B52" s="200"/>
    </row>
    <row r="53" spans="1:2" ht="15.75" customHeight="1">
      <c r="A53" s="199"/>
      <c r="B53" s="200"/>
    </row>
    <row r="54" spans="1:2" ht="15.75" customHeight="1">
      <c r="A54" s="199"/>
      <c r="B54" s="200"/>
    </row>
    <row r="55" spans="1:2" ht="15.75" customHeight="1">
      <c r="A55" s="199"/>
      <c r="B55" s="200"/>
    </row>
    <row r="56" spans="1:2" ht="15.75" customHeight="1">
      <c r="A56" s="199"/>
      <c r="B56" s="200"/>
    </row>
    <row r="57" spans="1:2" ht="15.75" customHeight="1">
      <c r="A57" s="199"/>
      <c r="B57" s="200"/>
    </row>
    <row r="58" spans="1:2" ht="15.75" customHeight="1">
      <c r="A58" s="199"/>
      <c r="B58" s="200"/>
    </row>
    <row r="59" spans="1:2" ht="15.75" customHeight="1">
      <c r="A59" s="199"/>
      <c r="B59" s="200"/>
    </row>
    <row r="60" spans="1:2" ht="15.75" customHeight="1">
      <c r="A60" s="199"/>
      <c r="B60" s="200"/>
    </row>
    <row r="61" spans="1:2" ht="15.75" customHeight="1">
      <c r="A61" s="199"/>
      <c r="B61" s="200"/>
    </row>
    <row r="62" spans="1:2" ht="15.75" customHeight="1">
      <c r="A62" s="199"/>
      <c r="B62" s="200"/>
    </row>
    <row r="63" spans="1:2" ht="15.75" customHeight="1">
      <c r="A63" s="199"/>
      <c r="B63" s="200"/>
    </row>
    <row r="64" spans="1:2" ht="15.75" customHeight="1">
      <c r="A64" s="199"/>
      <c r="B64" s="200"/>
    </row>
    <row r="65" spans="1:2" ht="15.75" customHeight="1">
      <c r="A65" s="199"/>
      <c r="B65" s="200"/>
    </row>
    <row r="66" spans="1:2" ht="15.75" customHeight="1">
      <c r="A66" s="199"/>
      <c r="B66" s="200"/>
    </row>
    <row r="67" spans="1:2" ht="15.75" customHeight="1">
      <c r="A67" s="199"/>
      <c r="B67" s="200"/>
    </row>
    <row r="68" spans="1:2" ht="15.75" customHeight="1">
      <c r="A68" s="199"/>
      <c r="B68" s="200"/>
    </row>
    <row r="69" spans="1:2" ht="15.75" customHeight="1">
      <c r="A69" s="199"/>
      <c r="B69" s="200"/>
    </row>
    <row r="70" spans="1:2" ht="15.75" customHeight="1">
      <c r="A70" s="199"/>
      <c r="B70" s="200"/>
    </row>
    <row r="71" spans="1:2" ht="15.75" customHeight="1">
      <c r="A71" s="199"/>
      <c r="B71" s="200"/>
    </row>
    <row r="72" spans="1:2" ht="15.75" customHeight="1">
      <c r="A72" s="199"/>
      <c r="B72" s="200"/>
    </row>
    <row r="73" spans="1:2" ht="15.75" customHeight="1">
      <c r="A73" s="199"/>
      <c r="B73" s="200"/>
    </row>
    <row r="74" spans="1:2" ht="15.75" customHeight="1">
      <c r="A74" s="199"/>
      <c r="B74" s="200"/>
    </row>
    <row r="75" spans="1:2" ht="15.75" customHeight="1">
      <c r="A75" s="199"/>
      <c r="B75" s="200"/>
    </row>
    <row r="76" spans="1:2" ht="15.75" customHeight="1">
      <c r="A76" s="199"/>
      <c r="B76" s="200"/>
    </row>
    <row r="77" spans="1:2" ht="15.75" customHeight="1">
      <c r="A77" s="199"/>
      <c r="B77" s="200"/>
    </row>
    <row r="78" spans="1:2" ht="15.75" customHeight="1">
      <c r="A78" s="199"/>
      <c r="B78" s="200"/>
    </row>
    <row r="79" spans="1:2" ht="15.75" customHeight="1">
      <c r="A79" s="199"/>
      <c r="B79" s="200"/>
    </row>
    <row r="80" spans="1:2" ht="15.75" customHeight="1">
      <c r="A80" s="199"/>
      <c r="B80" s="200"/>
    </row>
    <row r="81" spans="1:2" ht="15.75" customHeight="1">
      <c r="A81" s="199"/>
      <c r="B81" s="200"/>
    </row>
    <row r="82" spans="1:2" ht="15.75" customHeight="1">
      <c r="A82" s="199"/>
      <c r="B82" s="200"/>
    </row>
    <row r="83" spans="1:2" ht="15.75" customHeight="1">
      <c r="A83" s="199"/>
      <c r="B83" s="200"/>
    </row>
    <row r="84" spans="1:2" ht="15.75" customHeight="1">
      <c r="A84" s="199"/>
      <c r="B84" s="200"/>
    </row>
    <row r="85" spans="1:2" ht="15.75" customHeight="1">
      <c r="A85" s="199"/>
      <c r="B85" s="200"/>
    </row>
    <row r="86" spans="1:2" ht="15.75" customHeight="1">
      <c r="A86" s="199"/>
      <c r="B86" s="200"/>
    </row>
    <row r="87" spans="1:2" ht="15.75" customHeight="1">
      <c r="A87" s="199"/>
      <c r="B87" s="200"/>
    </row>
    <row r="88" spans="1:2" ht="15.75" customHeight="1">
      <c r="A88" s="199"/>
      <c r="B88" s="200"/>
    </row>
    <row r="89" spans="1:2" ht="15.75" customHeight="1">
      <c r="A89" s="199"/>
      <c r="B89" s="200"/>
    </row>
    <row r="90" spans="1:2" ht="15.75" customHeight="1">
      <c r="A90" s="199"/>
      <c r="B90" s="200"/>
    </row>
    <row r="91" spans="1:2" ht="15.75" customHeight="1">
      <c r="A91" s="199"/>
      <c r="B91" s="200"/>
    </row>
    <row r="92" spans="1:2" ht="15.75" customHeight="1">
      <c r="A92" s="199"/>
      <c r="B92" s="200"/>
    </row>
    <row r="93" spans="1:2" ht="15.75" customHeight="1">
      <c r="A93" s="199"/>
      <c r="B93" s="200"/>
    </row>
    <row r="94" spans="1:2" ht="15.75" customHeight="1">
      <c r="A94" s="199"/>
      <c r="B94" s="200"/>
    </row>
    <row r="95" spans="1:2" ht="15.75" customHeight="1">
      <c r="A95" s="199"/>
      <c r="B95" s="200"/>
    </row>
    <row r="96" spans="1:2" ht="15.75" customHeight="1">
      <c r="A96" s="199"/>
      <c r="B96" s="200"/>
    </row>
    <row r="97" spans="1:2" ht="15.75" customHeight="1">
      <c r="A97" s="199"/>
      <c r="B97" s="200"/>
    </row>
    <row r="98" spans="1:2" ht="15.75" customHeight="1">
      <c r="A98" s="199"/>
      <c r="B98" s="200"/>
    </row>
    <row r="99" spans="1:2" ht="15.75" customHeight="1">
      <c r="A99" s="199"/>
      <c r="B99" s="200"/>
    </row>
    <row r="100" spans="1:2" ht="15.75" customHeight="1">
      <c r="A100" s="199"/>
      <c r="B100" s="200"/>
    </row>
    <row r="101" spans="1:2" ht="15.75" customHeight="1">
      <c r="A101" s="199"/>
      <c r="B101" s="200"/>
    </row>
    <row r="102" spans="1:2" ht="15.75" customHeight="1">
      <c r="A102" s="199"/>
      <c r="B102" s="200"/>
    </row>
    <row r="103" spans="1:2" ht="15.75" customHeight="1">
      <c r="A103" s="199"/>
      <c r="B103" s="200"/>
    </row>
    <row r="104" spans="1:2" ht="15.75" customHeight="1">
      <c r="A104" s="199"/>
      <c r="B104" s="200"/>
    </row>
    <row r="105" spans="1:2" ht="15.75" customHeight="1">
      <c r="A105" s="199"/>
      <c r="B105" s="200"/>
    </row>
    <row r="106" spans="1:2" ht="15.75" customHeight="1">
      <c r="A106" s="199"/>
      <c r="B106" s="200"/>
    </row>
    <row r="107" spans="1:2" ht="15.75" customHeight="1">
      <c r="A107" s="199"/>
      <c r="B107" s="200"/>
    </row>
    <row r="108" spans="1:2" ht="15.75" customHeight="1">
      <c r="A108" s="199"/>
      <c r="B108" s="200"/>
    </row>
    <row r="109" spans="1:2" ht="15.75" customHeight="1">
      <c r="A109" s="199"/>
      <c r="B109" s="200"/>
    </row>
    <row r="110" spans="1:2" ht="15.75" customHeight="1">
      <c r="A110" s="199"/>
      <c r="B110" s="200"/>
    </row>
    <row r="111" spans="1:2" ht="15.75" customHeight="1">
      <c r="A111" s="199"/>
      <c r="B111" s="200"/>
    </row>
    <row r="112" spans="1:2" ht="15.75" customHeight="1">
      <c r="A112" s="199"/>
      <c r="B112" s="200"/>
    </row>
    <row r="113" spans="1:2" ht="15.75" customHeight="1">
      <c r="A113" s="199"/>
      <c r="B113" s="200"/>
    </row>
    <row r="114" spans="1:2" ht="15.75" customHeight="1">
      <c r="A114" s="199"/>
      <c r="B114" s="200"/>
    </row>
    <row r="115" spans="1:2" ht="15.75" customHeight="1">
      <c r="A115" s="199"/>
      <c r="B115" s="200"/>
    </row>
    <row r="116" spans="1:2" ht="15.75" customHeight="1">
      <c r="A116" s="199"/>
      <c r="B116" s="200"/>
    </row>
    <row r="117" spans="1:2" ht="15.75" customHeight="1">
      <c r="A117" s="199"/>
      <c r="B117" s="200"/>
    </row>
    <row r="118" spans="1:2" ht="15.75" customHeight="1">
      <c r="A118" s="199"/>
      <c r="B118" s="200"/>
    </row>
    <row r="119" spans="1:2" ht="15.75" customHeight="1">
      <c r="A119" s="199"/>
      <c r="B119" s="200"/>
    </row>
    <row r="120" spans="1:2" ht="15.75" customHeight="1">
      <c r="A120" s="199"/>
      <c r="B120" s="200"/>
    </row>
    <row r="121" spans="1:2" ht="15.75" customHeight="1">
      <c r="A121" s="199"/>
      <c r="B121" s="200"/>
    </row>
    <row r="122" spans="1:2" ht="15.75" customHeight="1">
      <c r="A122" s="199"/>
      <c r="B122" s="200"/>
    </row>
    <row r="123" spans="1:2" ht="15.75" customHeight="1">
      <c r="A123" s="199"/>
      <c r="B123" s="200"/>
    </row>
    <row r="124" spans="1:2" ht="15.75" customHeight="1">
      <c r="A124" s="199"/>
      <c r="B124" s="200"/>
    </row>
    <row r="125" spans="1:2" ht="15.75" customHeight="1">
      <c r="A125" s="199"/>
      <c r="B125" s="200"/>
    </row>
    <row r="126" spans="1:2" ht="15.75" customHeight="1">
      <c r="A126" s="199"/>
      <c r="B126" s="200"/>
    </row>
    <row r="127" spans="1:2" ht="15.75" customHeight="1">
      <c r="A127" s="199"/>
      <c r="B127" s="200"/>
    </row>
    <row r="128" spans="1:2" ht="15.75" customHeight="1">
      <c r="A128" s="199"/>
      <c r="B128" s="200"/>
    </row>
    <row r="129" spans="1:2" ht="15.75" customHeight="1">
      <c r="A129" s="199"/>
      <c r="B129" s="200"/>
    </row>
    <row r="130" spans="1:2" ht="15.75" customHeight="1">
      <c r="A130" s="199"/>
      <c r="B130" s="200"/>
    </row>
    <row r="131" spans="1:2" ht="15.75" customHeight="1">
      <c r="A131" s="199"/>
      <c r="B131" s="200"/>
    </row>
    <row r="132" spans="1:2" ht="15.75" customHeight="1">
      <c r="A132" s="199"/>
      <c r="B132" s="200"/>
    </row>
    <row r="133" spans="1:2" ht="15.75" customHeight="1">
      <c r="A133" s="199"/>
      <c r="B133" s="200"/>
    </row>
    <row r="134" spans="1:2" ht="15.75" customHeight="1">
      <c r="A134" s="199"/>
      <c r="B134" s="200"/>
    </row>
    <row r="135" spans="1:2" ht="15.75" customHeight="1">
      <c r="A135" s="199"/>
      <c r="B135" s="200"/>
    </row>
    <row r="136" spans="1:2" ht="15.75" customHeight="1">
      <c r="A136" s="199"/>
      <c r="B136" s="200"/>
    </row>
    <row r="137" spans="1:2" ht="15.75" customHeight="1">
      <c r="A137" s="199"/>
      <c r="B137" s="200"/>
    </row>
    <row r="138" spans="1:2" ht="15.75" customHeight="1">
      <c r="A138" s="199"/>
      <c r="B138" s="200"/>
    </row>
    <row r="139" spans="1:2" ht="15.75" customHeight="1">
      <c r="A139" s="199"/>
      <c r="B139" s="200"/>
    </row>
    <row r="140" spans="1:2" ht="15.75" customHeight="1">
      <c r="A140" s="199"/>
      <c r="B140" s="200"/>
    </row>
    <row r="141" spans="1:2" ht="15.75" customHeight="1">
      <c r="A141" s="199"/>
      <c r="B141" s="200"/>
    </row>
    <row r="142" spans="1:2" ht="15.75" customHeight="1">
      <c r="A142" s="199"/>
      <c r="B142" s="200"/>
    </row>
    <row r="143" spans="1:2" ht="15.75" customHeight="1">
      <c r="A143" s="199"/>
      <c r="B143" s="200"/>
    </row>
    <row r="144" spans="1:2" ht="15.75" customHeight="1">
      <c r="A144" s="199"/>
      <c r="B144" s="200"/>
    </row>
    <row r="145" spans="1:2" ht="15.75" customHeight="1">
      <c r="A145" s="199"/>
      <c r="B145" s="200"/>
    </row>
    <row r="146" spans="1:2" ht="15.75" customHeight="1">
      <c r="A146" s="199"/>
      <c r="B146" s="200"/>
    </row>
    <row r="147" spans="1:2" ht="15.75" customHeight="1">
      <c r="A147" s="199"/>
      <c r="B147" s="200"/>
    </row>
    <row r="148" spans="1:2" ht="15.75" customHeight="1">
      <c r="A148" s="199"/>
      <c r="B148" s="200"/>
    </row>
    <row r="149" spans="1:2" ht="15.75" customHeight="1">
      <c r="A149" s="199"/>
      <c r="B149" s="200"/>
    </row>
    <row r="150" spans="1:2" ht="15.75" customHeight="1">
      <c r="A150" s="199"/>
      <c r="B150" s="200"/>
    </row>
    <row r="151" spans="1:2" ht="15.75" customHeight="1">
      <c r="A151" s="199"/>
      <c r="B151" s="200"/>
    </row>
    <row r="152" spans="1:2" ht="15.75" customHeight="1">
      <c r="A152" s="199"/>
      <c r="B152" s="200"/>
    </row>
    <row r="153" spans="1:2" ht="15.75" customHeight="1">
      <c r="A153" s="199"/>
      <c r="B153" s="200"/>
    </row>
    <row r="154" spans="1:2" ht="15.75" customHeight="1">
      <c r="A154" s="199"/>
      <c r="B154" s="200"/>
    </row>
    <row r="155" spans="1:2" ht="15.75" customHeight="1">
      <c r="A155" s="199"/>
      <c r="B155" s="200"/>
    </row>
    <row r="156" spans="1:2" ht="15.75" customHeight="1">
      <c r="A156" s="199"/>
      <c r="B156" s="200"/>
    </row>
    <row r="157" spans="1:2" ht="15.75" customHeight="1">
      <c r="A157" s="199"/>
      <c r="B157" s="200"/>
    </row>
    <row r="158" spans="1:2" ht="15.75" customHeight="1">
      <c r="A158" s="199"/>
      <c r="B158" s="200"/>
    </row>
    <row r="159" spans="1:2" ht="15.75" customHeight="1">
      <c r="A159" s="199"/>
      <c r="B159" s="200"/>
    </row>
    <row r="160" spans="1:2" ht="15.75" customHeight="1">
      <c r="A160" s="199"/>
      <c r="B160" s="200"/>
    </row>
    <row r="161" spans="1:2" ht="15.75" customHeight="1">
      <c r="A161" s="199"/>
      <c r="B161" s="200"/>
    </row>
    <row r="162" spans="1:2" ht="15.75" customHeight="1">
      <c r="A162" s="199"/>
      <c r="B162" s="200"/>
    </row>
    <row r="163" spans="1:2" ht="15.75" customHeight="1">
      <c r="A163" s="199"/>
      <c r="B163" s="200"/>
    </row>
    <row r="164" spans="1:2" ht="15.75" customHeight="1">
      <c r="A164" s="199"/>
      <c r="B164" s="200"/>
    </row>
    <row r="165" spans="1:2" ht="15.75" customHeight="1">
      <c r="A165" s="199"/>
      <c r="B165" s="200"/>
    </row>
    <row r="166" spans="1:2" ht="15.75" customHeight="1">
      <c r="A166" s="199"/>
      <c r="B166" s="200"/>
    </row>
    <row r="167" spans="1:2" ht="15.75" customHeight="1">
      <c r="A167" s="199"/>
      <c r="B167" s="200"/>
    </row>
    <row r="168" spans="1:2" ht="15.75" customHeight="1">
      <c r="A168" s="199"/>
      <c r="B168" s="200"/>
    </row>
    <row r="169" spans="1:2" ht="15.75" customHeight="1">
      <c r="A169" s="199"/>
      <c r="B169" s="200"/>
    </row>
    <row r="170" spans="1:2" ht="15.75" customHeight="1">
      <c r="A170" s="199"/>
      <c r="B170" s="200"/>
    </row>
    <row r="171" spans="1:2" ht="15.75" customHeight="1">
      <c r="A171" s="199"/>
      <c r="B171" s="200"/>
    </row>
    <row r="172" spans="1:2" ht="15.75" customHeight="1">
      <c r="A172" s="199"/>
      <c r="B172" s="200"/>
    </row>
    <row r="173" spans="1:2" ht="15.75" customHeight="1">
      <c r="A173" s="199"/>
      <c r="B173" s="200"/>
    </row>
    <row r="174" spans="1:2" ht="15.75" customHeight="1">
      <c r="A174" s="199"/>
      <c r="B174" s="200"/>
    </row>
    <row r="175" spans="1:2" ht="15.75" customHeight="1">
      <c r="A175" s="199"/>
      <c r="B175" s="200"/>
    </row>
    <row r="176" spans="1:2" ht="15.75" customHeight="1">
      <c r="A176" s="199"/>
      <c r="B176" s="200"/>
    </row>
    <row r="177" spans="1:2" ht="15.75" customHeight="1">
      <c r="A177" s="199"/>
      <c r="B177" s="200"/>
    </row>
    <row r="178" spans="1:2" ht="15.75" customHeight="1">
      <c r="A178" s="199"/>
      <c r="B178" s="200"/>
    </row>
    <row r="179" spans="1:2" ht="15.75" customHeight="1">
      <c r="A179" s="199"/>
      <c r="B179" s="200"/>
    </row>
    <row r="180" spans="1:2" ht="15.75" customHeight="1">
      <c r="A180" s="199"/>
      <c r="B180" s="200"/>
    </row>
    <row r="181" spans="1:2" ht="15.75" customHeight="1">
      <c r="A181" s="199"/>
      <c r="B181" s="200"/>
    </row>
    <row r="182" spans="1:2" ht="15.75" customHeight="1">
      <c r="A182" s="199"/>
      <c r="B182" s="200"/>
    </row>
    <row r="183" spans="1:2" ht="15.75" customHeight="1">
      <c r="A183" s="199"/>
      <c r="B183" s="200"/>
    </row>
    <row r="184" spans="1:2" ht="15.75" customHeight="1">
      <c r="A184" s="199"/>
      <c r="B184" s="200"/>
    </row>
    <row r="185" spans="1:2" ht="15.75" customHeight="1">
      <c r="A185" s="199"/>
      <c r="B185" s="200"/>
    </row>
    <row r="186" spans="1:2" ht="15.75" customHeight="1">
      <c r="A186" s="199"/>
      <c r="B186" s="200"/>
    </row>
    <row r="187" spans="1:2" ht="15.75" customHeight="1">
      <c r="A187" s="199"/>
      <c r="B187" s="200"/>
    </row>
    <row r="188" spans="1:2" ht="15.75" customHeight="1">
      <c r="A188" s="199"/>
      <c r="B188" s="200"/>
    </row>
    <row r="189" spans="1:2" ht="15.75" customHeight="1">
      <c r="A189" s="199"/>
      <c r="B189" s="200"/>
    </row>
    <row r="190" spans="1:2" ht="15.75" customHeight="1">
      <c r="A190" s="199"/>
      <c r="B190" s="200"/>
    </row>
    <row r="191" spans="1:2" ht="15.75" customHeight="1">
      <c r="A191" s="199"/>
      <c r="B191" s="200"/>
    </row>
    <row r="192" spans="1:2" ht="15.75" customHeight="1">
      <c r="A192" s="199"/>
      <c r="B192" s="200"/>
    </row>
    <row r="193" spans="1:2" ht="15.75" customHeight="1">
      <c r="A193" s="199"/>
      <c r="B193" s="200"/>
    </row>
    <row r="194" spans="1:2" ht="15.75" customHeight="1">
      <c r="A194" s="199"/>
      <c r="B194" s="200"/>
    </row>
    <row r="195" spans="1:2" ht="15.75" customHeight="1">
      <c r="A195" s="199"/>
      <c r="B195" s="200"/>
    </row>
    <row r="196" spans="1:2" ht="15.75" customHeight="1">
      <c r="A196" s="199"/>
      <c r="B196" s="200"/>
    </row>
    <row r="197" spans="1:2" ht="15.75" customHeight="1">
      <c r="A197" s="199"/>
      <c r="B197" s="200"/>
    </row>
    <row r="198" spans="1:2" ht="15.75" customHeight="1">
      <c r="A198" s="199"/>
      <c r="B198" s="200"/>
    </row>
    <row r="199" spans="1:2" ht="15.75" customHeight="1">
      <c r="A199" s="199"/>
      <c r="B199" s="200"/>
    </row>
    <row r="200" spans="1:2" ht="15.75" customHeight="1">
      <c r="A200" s="199"/>
      <c r="B200" s="200"/>
    </row>
    <row r="201" spans="1:2" ht="15.75" customHeight="1">
      <c r="A201" s="199"/>
      <c r="B201" s="200"/>
    </row>
    <row r="202" spans="1:2" ht="15.75" customHeight="1">
      <c r="A202" s="199"/>
      <c r="B202" s="200"/>
    </row>
    <row r="203" spans="1:2" ht="15.75" customHeight="1">
      <c r="A203" s="199"/>
      <c r="B203" s="200"/>
    </row>
    <row r="204" spans="1:2" ht="15.75" customHeight="1">
      <c r="A204" s="199"/>
      <c r="B204" s="200"/>
    </row>
    <row r="205" spans="1:2" ht="15.75" customHeight="1">
      <c r="A205" s="199"/>
      <c r="B205" s="200"/>
    </row>
    <row r="206" spans="1:2" ht="15.75" customHeight="1">
      <c r="A206" s="199"/>
      <c r="B206" s="200"/>
    </row>
    <row r="207" spans="1:2" ht="15.75" customHeight="1">
      <c r="A207" s="199"/>
      <c r="B207" s="200"/>
    </row>
    <row r="208" spans="1:2" ht="15.75" customHeight="1">
      <c r="A208" s="199"/>
      <c r="B208" s="200"/>
    </row>
    <row r="209" spans="1:2" ht="15.75" customHeight="1">
      <c r="A209" s="199"/>
      <c r="B209" s="200"/>
    </row>
    <row r="210" spans="1:2" ht="15.75" customHeight="1">
      <c r="A210" s="199"/>
      <c r="B210" s="200"/>
    </row>
    <row r="211" spans="1:2" ht="15.75" customHeight="1">
      <c r="A211" s="199"/>
      <c r="B211" s="200"/>
    </row>
    <row r="212" spans="1:2" ht="15.75" customHeight="1">
      <c r="A212" s="199"/>
      <c r="B212" s="200"/>
    </row>
    <row r="213" spans="1:2" ht="15.75" customHeight="1">
      <c r="A213" s="199"/>
      <c r="B213" s="200"/>
    </row>
    <row r="214" spans="1:2" ht="15.75" customHeight="1">
      <c r="A214" s="199"/>
      <c r="B214" s="200"/>
    </row>
    <row r="215" spans="1:2" ht="15.75" customHeight="1">
      <c r="A215" s="199"/>
      <c r="B215" s="200"/>
    </row>
    <row r="216" spans="1:2" ht="15.75" customHeight="1">
      <c r="A216" s="199"/>
      <c r="B216" s="200"/>
    </row>
    <row r="217" spans="1:2" ht="15.75" customHeight="1">
      <c r="A217" s="199"/>
      <c r="B217" s="200"/>
    </row>
    <row r="218" spans="1:2" ht="15.75" customHeight="1">
      <c r="A218" s="199"/>
      <c r="B218" s="200"/>
    </row>
    <row r="219" spans="1:2" ht="15.75" customHeight="1">
      <c r="A219" s="199"/>
      <c r="B219" s="200"/>
    </row>
    <row r="220" spans="1:2" ht="15.75" customHeight="1">
      <c r="A220" s="199"/>
      <c r="B220" s="200"/>
    </row>
    <row r="221" spans="1:2" ht="15.75" customHeight="1">
      <c r="A221" s="199"/>
      <c r="B221" s="200"/>
    </row>
    <row r="222" spans="1:2" ht="15.75" customHeight="1">
      <c r="A222" s="199"/>
      <c r="B222" s="200"/>
    </row>
    <row r="223" spans="1:2" ht="15.75" customHeight="1">
      <c r="A223" s="199"/>
      <c r="B223" s="200"/>
    </row>
    <row r="224" spans="1:2" ht="15.75" customHeight="1">
      <c r="A224" s="199"/>
      <c r="B224" s="200"/>
    </row>
    <row r="225" spans="1:2" ht="15.75" customHeight="1">
      <c r="A225" s="199"/>
      <c r="B225" s="200"/>
    </row>
    <row r="226" spans="1:2" ht="15.75" customHeight="1">
      <c r="A226" s="199"/>
      <c r="B226" s="200"/>
    </row>
    <row r="227" spans="1:2" ht="15.75" customHeight="1">
      <c r="A227" s="199"/>
      <c r="B227" s="200"/>
    </row>
    <row r="228" spans="1:2" ht="15.75" customHeight="1">
      <c r="A228" s="199"/>
      <c r="B228" s="200"/>
    </row>
    <row r="229" spans="1:2" ht="15.75" customHeight="1">
      <c r="A229" s="199"/>
      <c r="B229" s="200"/>
    </row>
    <row r="230" spans="1:2" ht="15.75" customHeight="1">
      <c r="A230" s="199"/>
      <c r="B230" s="200"/>
    </row>
    <row r="231" spans="1:2" ht="15.75" customHeight="1">
      <c r="A231" s="199"/>
      <c r="B231" s="200"/>
    </row>
    <row r="232" spans="1:2" ht="15.75" customHeight="1">
      <c r="A232" s="199"/>
      <c r="B232" s="200"/>
    </row>
    <row r="233" spans="1:2" ht="15.75" customHeight="1">
      <c r="A233" s="199"/>
      <c r="B233" s="200"/>
    </row>
    <row r="234" spans="1:2" ht="15.75" customHeight="1">
      <c r="A234" s="199"/>
      <c r="B234" s="200"/>
    </row>
    <row r="235" spans="1:2" ht="15.75" customHeight="1">
      <c r="A235" s="199"/>
      <c r="B235" s="200"/>
    </row>
    <row r="236" spans="1:2" ht="15.75" customHeight="1">
      <c r="A236" s="199"/>
      <c r="B236" s="200"/>
    </row>
    <row r="237" spans="1:2" ht="15.75" customHeight="1">
      <c r="A237" s="199"/>
      <c r="B237" s="200"/>
    </row>
    <row r="238" spans="1:2" ht="15.75" customHeight="1">
      <c r="A238" s="199"/>
      <c r="B238" s="200"/>
    </row>
    <row r="239" spans="1:2" ht="15.75" customHeight="1">
      <c r="A239" s="199"/>
      <c r="B239" s="200"/>
    </row>
    <row r="240" spans="1:2" ht="15.75" customHeight="1">
      <c r="A240" s="199"/>
      <c r="B240" s="200"/>
    </row>
    <row r="241" spans="1:2" ht="15.75" customHeight="1">
      <c r="A241" s="199"/>
      <c r="B241" s="200"/>
    </row>
    <row r="242" spans="1:2" ht="15.75" customHeight="1">
      <c r="A242" s="199"/>
      <c r="B242" s="200"/>
    </row>
    <row r="243" spans="1:2" ht="15.75" customHeight="1">
      <c r="A243" s="199"/>
      <c r="B243" s="200"/>
    </row>
    <row r="244" spans="1:2" ht="15.75" customHeight="1">
      <c r="A244" s="199"/>
      <c r="B244" s="200"/>
    </row>
    <row r="245" spans="1:2" ht="15.75" customHeight="1">
      <c r="A245" s="199"/>
      <c r="B245" s="200"/>
    </row>
    <row r="246" spans="1:2" ht="15.75" customHeight="1">
      <c r="A246" s="199"/>
      <c r="B246" s="200"/>
    </row>
    <row r="247" spans="1:2" ht="15.75" customHeight="1">
      <c r="A247" s="199"/>
      <c r="B247" s="200"/>
    </row>
    <row r="248" spans="1:2" ht="15.75" customHeight="1">
      <c r="A248" s="199"/>
      <c r="B248" s="200"/>
    </row>
    <row r="249" spans="1:2" ht="15.75" customHeight="1">
      <c r="A249" s="199"/>
      <c r="B249" s="200"/>
    </row>
    <row r="250" spans="1:2" ht="15.75" customHeight="1">
      <c r="A250" s="199"/>
      <c r="B250" s="200"/>
    </row>
    <row r="251" spans="1:2" ht="15.75" customHeight="1">
      <c r="A251" s="199"/>
      <c r="B251" s="200"/>
    </row>
    <row r="252" spans="1:2" ht="15.75" customHeight="1">
      <c r="A252" s="199"/>
      <c r="B252" s="200"/>
    </row>
    <row r="253" spans="1:2" ht="15.75" customHeight="1">
      <c r="A253" s="199"/>
      <c r="B253" s="200"/>
    </row>
    <row r="254" spans="1:2" ht="15.75" customHeight="1">
      <c r="A254" s="199"/>
      <c r="B254" s="200"/>
    </row>
    <row r="255" spans="1:2" ht="15.75" customHeight="1">
      <c r="A255" s="199"/>
      <c r="B255" s="200"/>
    </row>
    <row r="256" spans="1:2" ht="15.75" customHeight="1">
      <c r="A256" s="199"/>
      <c r="B256" s="200"/>
    </row>
    <row r="257" spans="1:2" ht="15.75" customHeight="1">
      <c r="A257" s="199"/>
      <c r="B257" s="200"/>
    </row>
    <row r="258" spans="1:2" ht="15.75" customHeight="1">
      <c r="A258" s="199"/>
      <c r="B258" s="200"/>
    </row>
    <row r="259" spans="1:2" ht="15.75" customHeight="1">
      <c r="A259" s="199"/>
      <c r="B259" s="200"/>
    </row>
    <row r="260" spans="1:2" ht="15.75" customHeight="1">
      <c r="A260" s="199"/>
      <c r="B260" s="200"/>
    </row>
    <row r="261" spans="1:2" ht="15.75" customHeight="1">
      <c r="A261" s="199"/>
      <c r="B261" s="200"/>
    </row>
    <row r="262" spans="1:2" ht="15.75" customHeight="1">
      <c r="A262" s="199"/>
      <c r="B262" s="200"/>
    </row>
    <row r="263" spans="1:2" ht="15.75" customHeight="1">
      <c r="A263" s="199"/>
      <c r="B263" s="200"/>
    </row>
    <row r="264" spans="1:2" ht="15.75" customHeight="1">
      <c r="A264" s="199"/>
      <c r="B264" s="200"/>
    </row>
    <row r="265" spans="1:2" ht="15.75" customHeight="1">
      <c r="A265" s="199"/>
      <c r="B265" s="200"/>
    </row>
    <row r="266" spans="1:2" ht="15.75" customHeight="1">
      <c r="A266" s="199"/>
      <c r="B266" s="200"/>
    </row>
    <row r="267" spans="1:2" ht="15.75" customHeight="1">
      <c r="A267" s="199"/>
      <c r="B267" s="200"/>
    </row>
    <row r="268" spans="1:2" ht="15.75" customHeight="1">
      <c r="A268" s="199"/>
      <c r="B268" s="200"/>
    </row>
    <row r="269" spans="1:2" ht="15.75" customHeight="1">
      <c r="A269" s="199"/>
      <c r="B269" s="200"/>
    </row>
    <row r="270" spans="1:2" ht="15.75" customHeight="1">
      <c r="A270" s="199"/>
      <c r="B270" s="200"/>
    </row>
    <row r="271" spans="1:2" ht="15.75" customHeight="1">
      <c r="A271" s="199"/>
      <c r="B271" s="200"/>
    </row>
    <row r="272" spans="1:2" ht="15.75" customHeight="1">
      <c r="A272" s="199"/>
      <c r="B272" s="200"/>
    </row>
    <row r="273" spans="1:2" ht="15.75" customHeight="1">
      <c r="A273" s="199"/>
      <c r="B273" s="200"/>
    </row>
    <row r="274" spans="1:2" ht="15.75" customHeight="1">
      <c r="A274" s="199"/>
      <c r="B274" s="200"/>
    </row>
    <row r="275" spans="1:2" ht="15.75" customHeight="1">
      <c r="A275" s="199"/>
      <c r="B275" s="200"/>
    </row>
    <row r="276" spans="1:2" ht="15.75" customHeight="1">
      <c r="A276" s="199"/>
      <c r="B276" s="200"/>
    </row>
    <row r="277" spans="1:2" ht="15.75" customHeight="1">
      <c r="A277" s="199"/>
      <c r="B277" s="200"/>
    </row>
    <row r="278" spans="1:2" ht="15.75" customHeight="1">
      <c r="A278" s="199"/>
      <c r="B278" s="200"/>
    </row>
    <row r="279" spans="1:2" ht="15.75" customHeight="1">
      <c r="A279" s="199"/>
      <c r="B279" s="200"/>
    </row>
    <row r="280" spans="1:2" ht="15.75" customHeight="1">
      <c r="A280" s="199"/>
      <c r="B280" s="200"/>
    </row>
    <row r="281" spans="1:2" ht="15.75" customHeight="1">
      <c r="A281" s="199"/>
      <c r="B281" s="200"/>
    </row>
    <row r="282" spans="1:2" ht="15.75" customHeight="1">
      <c r="A282" s="199"/>
      <c r="B282" s="200"/>
    </row>
    <row r="283" spans="1:2" ht="15.75" customHeight="1">
      <c r="A283" s="199"/>
      <c r="B283" s="200"/>
    </row>
    <row r="284" spans="1:2" ht="15.75" customHeight="1">
      <c r="A284" s="199"/>
      <c r="B284" s="200"/>
    </row>
    <row r="285" spans="1:2" ht="15.75" customHeight="1">
      <c r="A285" s="199"/>
      <c r="B285" s="200"/>
    </row>
    <row r="286" spans="1:2" ht="15.75" customHeight="1">
      <c r="A286" s="199"/>
      <c r="B286" s="200"/>
    </row>
    <row r="287" spans="1:2" ht="15.75" customHeight="1">
      <c r="A287" s="199"/>
      <c r="B287" s="200"/>
    </row>
    <row r="288" spans="1:2" ht="15.75" customHeight="1">
      <c r="A288" s="199"/>
      <c r="B288" s="200"/>
    </row>
    <row r="289" spans="1:2" ht="15.75" customHeight="1">
      <c r="A289" s="199"/>
      <c r="B289" s="200"/>
    </row>
    <row r="290" spans="1:2" ht="15.75" customHeight="1">
      <c r="A290" s="199"/>
      <c r="B290" s="200"/>
    </row>
    <row r="291" spans="1:2" ht="15.75" customHeight="1">
      <c r="A291" s="199"/>
      <c r="B291" s="200"/>
    </row>
    <row r="292" spans="1:2" ht="15.75" customHeight="1">
      <c r="A292" s="199"/>
      <c r="B292" s="200"/>
    </row>
    <row r="293" spans="1:2" ht="15.75" customHeight="1">
      <c r="A293" s="199"/>
      <c r="B293" s="200"/>
    </row>
    <row r="294" spans="1:2" ht="15.75" customHeight="1">
      <c r="A294" s="199"/>
      <c r="B294" s="200"/>
    </row>
    <row r="295" spans="1:2" ht="15.75" customHeight="1">
      <c r="A295" s="199"/>
      <c r="B295" s="200"/>
    </row>
    <row r="296" spans="1:2" ht="15.75" customHeight="1">
      <c r="A296" s="199"/>
      <c r="B296" s="200"/>
    </row>
    <row r="297" spans="1:2" ht="15.75" customHeight="1">
      <c r="A297" s="199"/>
      <c r="B297" s="200"/>
    </row>
    <row r="298" spans="1:2" ht="15.75" customHeight="1">
      <c r="A298" s="199"/>
      <c r="B298" s="200"/>
    </row>
    <row r="299" spans="1:2" ht="15.75" customHeight="1">
      <c r="A299" s="199"/>
      <c r="B299" s="200"/>
    </row>
    <row r="300" spans="1:2" ht="15.75" customHeight="1">
      <c r="A300" s="199"/>
      <c r="B300" s="200"/>
    </row>
    <row r="301" spans="1:2" ht="15.75" customHeight="1">
      <c r="A301" s="199"/>
      <c r="B301" s="200"/>
    </row>
    <row r="302" spans="1:2" ht="15.75" customHeight="1">
      <c r="A302" s="199"/>
      <c r="B302" s="200"/>
    </row>
    <row r="303" spans="1:2" ht="15.75" customHeight="1">
      <c r="A303" s="199"/>
      <c r="B303" s="200"/>
    </row>
    <row r="304" spans="1:2" ht="15.75" customHeight="1">
      <c r="A304" s="199"/>
      <c r="B304" s="200"/>
    </row>
    <row r="305" spans="1:2" ht="15.75" customHeight="1">
      <c r="A305" s="199"/>
      <c r="B305" s="200"/>
    </row>
    <row r="306" spans="1:2" ht="15.75" customHeight="1">
      <c r="A306" s="199"/>
      <c r="B306" s="200"/>
    </row>
    <row r="307" spans="1:2" ht="15.75" customHeight="1">
      <c r="A307" s="199"/>
      <c r="B307" s="200"/>
    </row>
    <row r="308" spans="1:2" ht="15.75" customHeight="1">
      <c r="A308" s="199"/>
      <c r="B308" s="200"/>
    </row>
    <row r="309" spans="1:2" ht="15.75" customHeight="1">
      <c r="A309" s="199"/>
      <c r="B309" s="200"/>
    </row>
    <row r="310" spans="1:2" ht="15.75" customHeight="1">
      <c r="A310" s="199"/>
      <c r="B310" s="200"/>
    </row>
    <row r="311" spans="1:2" ht="15.75" customHeight="1">
      <c r="A311" s="199"/>
      <c r="B311" s="200"/>
    </row>
    <row r="312" spans="1:2" ht="15.75" customHeight="1">
      <c r="A312" s="199"/>
      <c r="B312" s="200"/>
    </row>
    <row r="313" spans="1:2" ht="15.75" customHeight="1">
      <c r="A313" s="199"/>
      <c r="B313" s="200"/>
    </row>
    <row r="314" spans="1:2" ht="15.75" customHeight="1">
      <c r="A314" s="199"/>
      <c r="B314" s="200"/>
    </row>
    <row r="315" spans="1:2" ht="15.75" customHeight="1">
      <c r="A315" s="199"/>
      <c r="B315" s="200"/>
    </row>
    <row r="316" spans="1:2" ht="15.75" customHeight="1">
      <c r="A316" s="199"/>
      <c r="B316" s="200"/>
    </row>
    <row r="317" spans="1:2" ht="15.75" customHeight="1">
      <c r="A317" s="199"/>
      <c r="B317" s="200"/>
    </row>
    <row r="318" spans="1:2" ht="15.75" customHeight="1">
      <c r="A318" s="199"/>
      <c r="B318" s="200"/>
    </row>
    <row r="319" spans="1:2" ht="15.75" customHeight="1">
      <c r="A319" s="199"/>
      <c r="B319" s="200"/>
    </row>
    <row r="320" spans="1:2" ht="15.75" customHeight="1">
      <c r="A320" s="199"/>
      <c r="B320" s="200"/>
    </row>
    <row r="321" spans="1:2" ht="15.75" customHeight="1">
      <c r="A321" s="199"/>
      <c r="B321" s="200"/>
    </row>
    <row r="322" spans="1:2" ht="15.75" customHeight="1">
      <c r="A322" s="199"/>
      <c r="B322" s="200"/>
    </row>
    <row r="323" spans="1:2" ht="15.75" customHeight="1">
      <c r="A323" s="199"/>
      <c r="B323" s="200"/>
    </row>
    <row r="324" spans="1:2" ht="15.75" customHeight="1">
      <c r="A324" s="199"/>
      <c r="B324" s="200"/>
    </row>
    <row r="325" spans="1:2" ht="15.75" customHeight="1">
      <c r="A325" s="199"/>
      <c r="B325" s="200"/>
    </row>
    <row r="326" spans="1:2" ht="15.75" customHeight="1">
      <c r="A326" s="199"/>
      <c r="B326" s="200"/>
    </row>
    <row r="327" spans="1:2" ht="15.75" customHeight="1">
      <c r="A327" s="199"/>
      <c r="B327" s="200"/>
    </row>
    <row r="328" spans="1:2" ht="15.75" customHeight="1">
      <c r="A328" s="199"/>
      <c r="B328" s="200"/>
    </row>
    <row r="329" spans="1:2" ht="15.75" customHeight="1">
      <c r="A329" s="199"/>
      <c r="B329" s="200"/>
    </row>
    <row r="330" spans="1:2" ht="15.75" customHeight="1">
      <c r="A330" s="199"/>
      <c r="B330" s="200"/>
    </row>
    <row r="331" spans="1:2" ht="15.75" customHeight="1">
      <c r="A331" s="199"/>
      <c r="B331" s="200"/>
    </row>
    <row r="332" spans="1:2" ht="15.75" customHeight="1">
      <c r="A332" s="199"/>
      <c r="B332" s="200"/>
    </row>
    <row r="333" spans="1:2" ht="15.75" customHeight="1">
      <c r="A333" s="199"/>
      <c r="B333" s="200"/>
    </row>
    <row r="334" spans="1:2" ht="15.75" customHeight="1">
      <c r="A334" s="199"/>
      <c r="B334" s="200"/>
    </row>
    <row r="335" spans="1:2" ht="15.75" customHeight="1">
      <c r="A335" s="199"/>
      <c r="B335" s="200"/>
    </row>
    <row r="336" spans="1:2" ht="15.75" customHeight="1">
      <c r="A336" s="199"/>
      <c r="B336" s="200"/>
    </row>
    <row r="337" spans="1:2" ht="15.75" customHeight="1">
      <c r="A337" s="199"/>
      <c r="B337" s="200"/>
    </row>
    <row r="338" spans="1:2" ht="15.75" customHeight="1">
      <c r="A338" s="199"/>
      <c r="B338" s="200"/>
    </row>
    <row r="339" spans="1:2" ht="15.75" customHeight="1">
      <c r="A339" s="199"/>
      <c r="B339" s="200"/>
    </row>
    <row r="340" spans="1:2" ht="15.75" customHeight="1">
      <c r="A340" s="199"/>
      <c r="B340" s="200"/>
    </row>
    <row r="341" spans="1:2" ht="15.75" customHeight="1">
      <c r="A341" s="199"/>
      <c r="B341" s="200"/>
    </row>
    <row r="342" spans="1:2" ht="15.75" customHeight="1">
      <c r="A342" s="199"/>
      <c r="B342" s="200"/>
    </row>
    <row r="343" spans="1:2" ht="15.75" customHeight="1">
      <c r="A343" s="199"/>
      <c r="B343" s="200"/>
    </row>
    <row r="344" spans="1:2" ht="15.75" customHeight="1">
      <c r="A344" s="199"/>
      <c r="B344" s="200"/>
    </row>
    <row r="345" spans="1:2" ht="15.75" customHeight="1">
      <c r="A345" s="199"/>
      <c r="B345" s="200"/>
    </row>
    <row r="346" spans="1:2" ht="15.75" customHeight="1">
      <c r="A346" s="199"/>
      <c r="B346" s="200"/>
    </row>
    <row r="347" spans="1:2" ht="15.75" customHeight="1">
      <c r="A347" s="199"/>
      <c r="B347" s="200"/>
    </row>
    <row r="348" spans="1:2" ht="15.75" customHeight="1">
      <c r="A348" s="199"/>
      <c r="B348" s="200"/>
    </row>
    <row r="349" spans="1:2" ht="15.75" customHeight="1">
      <c r="A349" s="199"/>
      <c r="B349" s="200"/>
    </row>
    <row r="350" spans="1:2" ht="15.75" customHeight="1">
      <c r="A350" s="199"/>
      <c r="B350" s="200"/>
    </row>
    <row r="351" spans="1:2" ht="15.75" customHeight="1">
      <c r="A351" s="199"/>
      <c r="B351" s="200"/>
    </row>
    <row r="352" spans="1:2" ht="15.75" customHeight="1">
      <c r="A352" s="199"/>
      <c r="B352" s="200"/>
    </row>
    <row r="353" spans="1:2" ht="15.75" customHeight="1">
      <c r="A353" s="199"/>
      <c r="B353" s="200"/>
    </row>
    <row r="354" spans="1:2" ht="15.75" customHeight="1">
      <c r="A354" s="199"/>
      <c r="B354" s="200"/>
    </row>
    <row r="355" spans="1:2" ht="15.75" customHeight="1">
      <c r="A355" s="199"/>
      <c r="B355" s="200"/>
    </row>
    <row r="356" spans="1:2" ht="15.75" customHeight="1">
      <c r="A356" s="199"/>
      <c r="B356" s="200"/>
    </row>
    <row r="357" spans="1:2" ht="15.75" customHeight="1">
      <c r="A357" s="199"/>
      <c r="B357" s="200"/>
    </row>
    <row r="358" spans="1:2" ht="15.75" customHeight="1">
      <c r="A358" s="199"/>
      <c r="B358" s="200"/>
    </row>
    <row r="359" spans="1:2" ht="15.75" customHeight="1">
      <c r="A359" s="199"/>
      <c r="B359" s="200"/>
    </row>
    <row r="360" spans="1:2" ht="15.75" customHeight="1">
      <c r="A360" s="199"/>
      <c r="B360" s="200"/>
    </row>
    <row r="361" spans="1:2" ht="15.75" customHeight="1">
      <c r="A361" s="199"/>
      <c r="B361" s="200"/>
    </row>
    <row r="362" spans="1:2" ht="15.75" customHeight="1">
      <c r="A362" s="199"/>
      <c r="B362" s="200"/>
    </row>
    <row r="363" spans="1:2" ht="15.75" customHeight="1">
      <c r="A363" s="199"/>
      <c r="B363" s="200"/>
    </row>
    <row r="364" spans="1:2" ht="15.75" customHeight="1">
      <c r="A364" s="199"/>
      <c r="B364" s="200"/>
    </row>
    <row r="365" spans="1:2" ht="15.75" customHeight="1">
      <c r="A365" s="199"/>
      <c r="B365" s="200"/>
    </row>
    <row r="366" spans="1:2" ht="15.75" customHeight="1">
      <c r="A366" s="199"/>
      <c r="B366" s="200"/>
    </row>
    <row r="367" spans="1:2" ht="15.75" customHeight="1">
      <c r="A367" s="199"/>
      <c r="B367" s="200"/>
    </row>
    <row r="368" spans="1:2" ht="15.75" customHeight="1">
      <c r="A368" s="199"/>
      <c r="B368" s="200"/>
    </row>
    <row r="369" spans="1:2" ht="15.75" customHeight="1">
      <c r="A369" s="199"/>
      <c r="B369" s="200"/>
    </row>
    <row r="370" spans="1:2" ht="15.75" customHeight="1">
      <c r="A370" s="199"/>
      <c r="B370" s="200"/>
    </row>
    <row r="371" spans="1:2" ht="15.75" customHeight="1">
      <c r="A371" s="199"/>
      <c r="B371" s="200"/>
    </row>
    <row r="372" spans="1:2" ht="15.75" customHeight="1">
      <c r="A372" s="199"/>
      <c r="B372" s="200"/>
    </row>
    <row r="373" spans="1:2" ht="15.75" customHeight="1">
      <c r="A373" s="199"/>
      <c r="B373" s="200"/>
    </row>
    <row r="374" spans="1:2" ht="15.75" customHeight="1">
      <c r="A374" s="199"/>
      <c r="B374" s="200"/>
    </row>
    <row r="375" spans="1:2" ht="15.75" customHeight="1">
      <c r="A375" s="199"/>
      <c r="B375" s="200"/>
    </row>
    <row r="376" spans="1:2" ht="15.75" customHeight="1">
      <c r="A376" s="199"/>
      <c r="B376" s="200"/>
    </row>
    <row r="377" spans="1:2" ht="15.75" customHeight="1">
      <c r="A377" s="199"/>
      <c r="B377" s="200"/>
    </row>
    <row r="378" spans="1:2" ht="15.75" customHeight="1">
      <c r="A378" s="199"/>
      <c r="B378" s="200"/>
    </row>
    <row r="379" spans="1:2" ht="15.75" customHeight="1">
      <c r="A379" s="199"/>
      <c r="B379" s="200"/>
    </row>
    <row r="380" spans="1:2" ht="15.75" customHeight="1">
      <c r="A380" s="199"/>
      <c r="B380" s="200"/>
    </row>
    <row r="381" spans="1:2" ht="15.75" customHeight="1">
      <c r="A381" s="199"/>
      <c r="B381" s="200"/>
    </row>
    <row r="382" spans="1:2" ht="15.75" customHeight="1">
      <c r="A382" s="199"/>
      <c r="B382" s="200"/>
    </row>
    <row r="383" spans="1:2" ht="15.75" customHeight="1">
      <c r="A383" s="199"/>
      <c r="B383" s="200"/>
    </row>
    <row r="384" spans="1:2" ht="15.75" customHeight="1">
      <c r="A384" s="199"/>
      <c r="B384" s="200"/>
    </row>
    <row r="385" spans="1:2" ht="15.75" customHeight="1">
      <c r="A385" s="199"/>
      <c r="B385" s="200"/>
    </row>
    <row r="386" spans="1:2" ht="15.75" customHeight="1">
      <c r="A386" s="199"/>
      <c r="B386" s="200"/>
    </row>
    <row r="387" spans="1:2" ht="15.75" customHeight="1">
      <c r="A387" s="199"/>
      <c r="B387" s="200"/>
    </row>
    <row r="388" spans="1:2" ht="15.75" customHeight="1">
      <c r="A388" s="199"/>
      <c r="B388" s="200"/>
    </row>
    <row r="389" spans="1:2" ht="15.75" customHeight="1">
      <c r="A389" s="199"/>
      <c r="B389" s="200"/>
    </row>
    <row r="390" spans="1:2" ht="15.75" customHeight="1">
      <c r="A390" s="199"/>
      <c r="B390" s="200"/>
    </row>
    <row r="391" spans="1:2" ht="15.75" customHeight="1">
      <c r="A391" s="199"/>
      <c r="B391" s="200"/>
    </row>
    <row r="392" spans="1:2" ht="15.75" customHeight="1">
      <c r="A392" s="199"/>
      <c r="B392" s="200"/>
    </row>
    <row r="393" spans="1:2" ht="15.75" customHeight="1">
      <c r="A393" s="199"/>
      <c r="B393" s="200"/>
    </row>
    <row r="394" spans="1:2" ht="15.75" customHeight="1">
      <c r="A394" s="199"/>
      <c r="B394" s="200"/>
    </row>
    <row r="395" spans="1:2" ht="15.75" customHeight="1">
      <c r="A395" s="199"/>
      <c r="B395" s="200"/>
    </row>
    <row r="396" spans="1:2" ht="15.75" customHeight="1">
      <c r="A396" s="199"/>
      <c r="B396" s="200"/>
    </row>
    <row r="397" spans="1:2" ht="15.75" customHeight="1">
      <c r="A397" s="199"/>
      <c r="B397" s="200"/>
    </row>
    <row r="398" spans="1:2" ht="15.75" customHeight="1">
      <c r="A398" s="199"/>
      <c r="B398" s="200"/>
    </row>
    <row r="399" spans="1:2" ht="15.75" customHeight="1">
      <c r="A399" s="199"/>
      <c r="B399" s="200"/>
    </row>
    <row r="400" spans="1:2" ht="15.75" customHeight="1">
      <c r="A400" s="199"/>
      <c r="B400" s="200"/>
    </row>
    <row r="401" spans="1:2" ht="15.75" customHeight="1">
      <c r="A401" s="199"/>
      <c r="B401" s="200"/>
    </row>
    <row r="402" spans="1:2" ht="15.75" customHeight="1">
      <c r="A402" s="199"/>
      <c r="B402" s="200"/>
    </row>
    <row r="403" spans="1:2" ht="15.75" customHeight="1">
      <c r="A403" s="199"/>
      <c r="B403" s="200"/>
    </row>
    <row r="404" spans="1:2" ht="15.75" customHeight="1">
      <c r="A404" s="199"/>
      <c r="B404" s="200"/>
    </row>
    <row r="405" spans="1:2" ht="15.75" customHeight="1">
      <c r="A405" s="199"/>
      <c r="B405" s="200"/>
    </row>
    <row r="406" spans="1:2" ht="15.75" customHeight="1">
      <c r="A406" s="199"/>
      <c r="B406" s="200"/>
    </row>
    <row r="407" spans="1:2" ht="15.75" customHeight="1">
      <c r="A407" s="199"/>
      <c r="B407" s="200"/>
    </row>
    <row r="408" spans="1:2" ht="15.75" customHeight="1">
      <c r="A408" s="199"/>
      <c r="B408" s="200"/>
    </row>
    <row r="409" spans="1:2" ht="15.75" customHeight="1">
      <c r="A409" s="199"/>
      <c r="B409" s="200"/>
    </row>
    <row r="410" spans="1:2" ht="15.75" customHeight="1">
      <c r="A410" s="199"/>
      <c r="B410" s="200"/>
    </row>
    <row r="411" spans="1:2" ht="15.75" customHeight="1">
      <c r="A411" s="199"/>
      <c r="B411" s="200"/>
    </row>
    <row r="412" spans="1:2" ht="15.75" customHeight="1">
      <c r="A412" s="199"/>
      <c r="B412" s="200"/>
    </row>
    <row r="413" spans="1:2" ht="15.75" customHeight="1">
      <c r="A413" s="199"/>
      <c r="B413" s="200"/>
    </row>
    <row r="414" spans="1:2" ht="15.75" customHeight="1">
      <c r="A414" s="199"/>
      <c r="B414" s="200"/>
    </row>
    <row r="415" spans="1:2" ht="15.75" customHeight="1">
      <c r="A415" s="199"/>
      <c r="B415" s="200"/>
    </row>
    <row r="416" spans="1:2" ht="15.75" customHeight="1">
      <c r="A416" s="199"/>
      <c r="B416" s="200"/>
    </row>
    <row r="417" spans="1:2" ht="15.75" customHeight="1">
      <c r="A417" s="199"/>
      <c r="B417" s="200"/>
    </row>
    <row r="418" spans="1:2" ht="15.75" customHeight="1">
      <c r="A418" s="199"/>
      <c r="B418" s="200"/>
    </row>
    <row r="419" spans="1:2" ht="15.75" customHeight="1">
      <c r="A419" s="199"/>
      <c r="B419" s="200"/>
    </row>
    <row r="420" spans="1:2" ht="15.75" customHeight="1">
      <c r="A420" s="199"/>
      <c r="B420" s="200"/>
    </row>
    <row r="421" spans="1:2" ht="15.75" customHeight="1">
      <c r="A421" s="199"/>
      <c r="B421" s="200"/>
    </row>
    <row r="422" spans="1:2" ht="15.75" customHeight="1">
      <c r="A422" s="199"/>
      <c r="B422" s="200"/>
    </row>
    <row r="423" spans="1:2" ht="15.75" customHeight="1">
      <c r="A423" s="199"/>
      <c r="B423" s="200"/>
    </row>
    <row r="424" spans="1:2" ht="15.75" customHeight="1">
      <c r="A424" s="199"/>
      <c r="B424" s="200"/>
    </row>
    <row r="425" spans="1:2" ht="15.75" customHeight="1">
      <c r="A425" s="199"/>
      <c r="B425" s="200"/>
    </row>
    <row r="426" spans="1:2" ht="15.75" customHeight="1">
      <c r="A426" s="199"/>
      <c r="B426" s="200"/>
    </row>
    <row r="427" spans="1:2" ht="15.75" customHeight="1">
      <c r="A427" s="199"/>
      <c r="B427" s="200"/>
    </row>
    <row r="428" spans="1:2" ht="15.75" customHeight="1">
      <c r="A428" s="199"/>
      <c r="B428" s="200"/>
    </row>
    <row r="429" spans="1:2" ht="15.75" customHeight="1">
      <c r="A429" s="199"/>
      <c r="B429" s="200"/>
    </row>
    <row r="430" spans="1:2" ht="15.75" customHeight="1">
      <c r="A430" s="199"/>
      <c r="B430" s="200"/>
    </row>
    <row r="431" spans="1:2" ht="15.75" customHeight="1">
      <c r="A431" s="199"/>
      <c r="B431" s="200"/>
    </row>
    <row r="432" spans="1:2" ht="15.75" customHeight="1">
      <c r="A432" s="199"/>
      <c r="B432" s="200"/>
    </row>
    <row r="433" spans="1:2" ht="15.75" customHeight="1">
      <c r="A433" s="199"/>
      <c r="B433" s="200"/>
    </row>
    <row r="434" spans="1:2" ht="15.75" customHeight="1">
      <c r="A434" s="199"/>
      <c r="B434" s="200"/>
    </row>
    <row r="435" spans="1:2" ht="15.75" customHeight="1">
      <c r="A435" s="199"/>
      <c r="B435" s="200"/>
    </row>
    <row r="436" spans="1:2" ht="15.75" customHeight="1">
      <c r="A436" s="199"/>
      <c r="B436" s="200"/>
    </row>
    <row r="437" spans="1:2" ht="15.75" customHeight="1">
      <c r="A437" s="199"/>
      <c r="B437" s="200"/>
    </row>
    <row r="438" spans="1:2" ht="15.75" customHeight="1">
      <c r="A438" s="199"/>
      <c r="B438" s="200"/>
    </row>
    <row r="439" spans="1:2" ht="15.75" customHeight="1">
      <c r="A439" s="199"/>
      <c r="B439" s="200"/>
    </row>
    <row r="440" spans="1:2" ht="15.75" customHeight="1">
      <c r="A440" s="199"/>
      <c r="B440" s="200"/>
    </row>
    <row r="441" spans="1:2" ht="15.75" customHeight="1">
      <c r="A441" s="199"/>
      <c r="B441" s="200"/>
    </row>
    <row r="442" spans="1:2" ht="15.75" customHeight="1">
      <c r="A442" s="199"/>
      <c r="B442" s="200"/>
    </row>
    <row r="443" spans="1:2" ht="15.75" customHeight="1">
      <c r="A443" s="199"/>
      <c r="B443" s="200"/>
    </row>
    <row r="444" spans="1:2" ht="15.75" customHeight="1">
      <c r="A444" s="199"/>
      <c r="B444" s="200"/>
    </row>
    <row r="445" spans="1:2" ht="15.75" customHeight="1">
      <c r="A445" s="199"/>
      <c r="B445" s="200"/>
    </row>
    <row r="446" spans="1:2" ht="15.75" customHeight="1">
      <c r="A446" s="199"/>
      <c r="B446" s="200"/>
    </row>
    <row r="447" spans="1:2" ht="15.75" customHeight="1">
      <c r="A447" s="199"/>
      <c r="B447" s="200"/>
    </row>
    <row r="448" spans="1:2" ht="15.75" customHeight="1">
      <c r="A448" s="199"/>
      <c r="B448" s="200"/>
    </row>
    <row r="449" spans="1:2" ht="15.75" customHeight="1">
      <c r="A449" s="199"/>
      <c r="B449" s="200"/>
    </row>
    <row r="450" spans="1:2" ht="15.75" customHeight="1">
      <c r="A450" s="199"/>
      <c r="B450" s="200"/>
    </row>
    <row r="451" spans="1:2" ht="15.75" customHeight="1">
      <c r="A451" s="199"/>
      <c r="B451" s="200"/>
    </row>
    <row r="452" spans="1:2" ht="15.75" customHeight="1">
      <c r="A452" s="199"/>
      <c r="B452" s="200"/>
    </row>
    <row r="453" spans="1:2" ht="15.75" customHeight="1">
      <c r="A453" s="199"/>
      <c r="B453" s="200"/>
    </row>
    <row r="454" spans="1:2" ht="15.75" customHeight="1">
      <c r="A454" s="199"/>
      <c r="B454" s="200"/>
    </row>
    <row r="455" spans="1:2" ht="15.75" customHeight="1">
      <c r="A455" s="199"/>
      <c r="B455" s="200"/>
    </row>
    <row r="456" spans="1:2" ht="15.75" customHeight="1">
      <c r="A456" s="199"/>
      <c r="B456" s="200"/>
    </row>
    <row r="457" spans="1:2" ht="15.75" customHeight="1">
      <c r="A457" s="199"/>
      <c r="B457" s="200"/>
    </row>
    <row r="458" spans="1:2" ht="15.75" customHeight="1">
      <c r="A458" s="199"/>
      <c r="B458" s="200"/>
    </row>
    <row r="459" spans="1:2" ht="15.75" customHeight="1">
      <c r="A459" s="199"/>
      <c r="B459" s="200"/>
    </row>
    <row r="460" spans="1:2" ht="15.75" customHeight="1">
      <c r="A460" s="199"/>
      <c r="B460" s="200"/>
    </row>
    <row r="461" spans="1:2" ht="15.75" customHeight="1">
      <c r="A461" s="199"/>
      <c r="B461" s="200"/>
    </row>
    <row r="462" spans="1:2" ht="15.75" customHeight="1">
      <c r="A462" s="199"/>
      <c r="B462" s="200"/>
    </row>
    <row r="463" spans="1:2" ht="15.75" customHeight="1">
      <c r="A463" s="199"/>
      <c r="B463" s="200"/>
    </row>
    <row r="464" spans="1:2" ht="15.75" customHeight="1">
      <c r="A464" s="199"/>
      <c r="B464" s="200"/>
    </row>
    <row r="465" spans="1:2" ht="15.75" customHeight="1">
      <c r="A465" s="199"/>
      <c r="B465" s="200"/>
    </row>
    <row r="466" spans="1:2" ht="15.75" customHeight="1">
      <c r="A466" s="199"/>
      <c r="B466" s="200"/>
    </row>
    <row r="467" spans="1:2" ht="15.75" customHeight="1">
      <c r="A467" s="199"/>
      <c r="B467" s="200"/>
    </row>
    <row r="468" spans="1:2" ht="15.75" customHeight="1">
      <c r="A468" s="199"/>
      <c r="B468" s="200"/>
    </row>
    <row r="469" spans="1:2" ht="15.75" customHeight="1">
      <c r="A469" s="199"/>
      <c r="B469" s="200"/>
    </row>
    <row r="470" spans="1:2" ht="15.75" customHeight="1">
      <c r="A470" s="199"/>
      <c r="B470" s="200"/>
    </row>
    <row r="471" spans="1:2" ht="15.75" customHeight="1">
      <c r="A471" s="199"/>
      <c r="B471" s="200"/>
    </row>
    <row r="472" spans="1:2" ht="15.75" customHeight="1">
      <c r="A472" s="199"/>
      <c r="B472" s="200"/>
    </row>
    <row r="473" spans="1:2" ht="15.75" customHeight="1">
      <c r="A473" s="199"/>
      <c r="B473" s="200"/>
    </row>
    <row r="474" spans="1:2" ht="15.75" customHeight="1">
      <c r="A474" s="199"/>
      <c r="B474" s="200"/>
    </row>
    <row r="475" spans="1:2" ht="15.75" customHeight="1">
      <c r="A475" s="199"/>
      <c r="B475" s="200"/>
    </row>
    <row r="476" spans="1:2" ht="15.75" customHeight="1">
      <c r="A476" s="199"/>
      <c r="B476" s="200"/>
    </row>
    <row r="477" spans="1:2" ht="15.75" customHeight="1">
      <c r="A477" s="199"/>
      <c r="B477" s="200"/>
    </row>
    <row r="478" spans="1:2" ht="15.75" customHeight="1">
      <c r="A478" s="199"/>
      <c r="B478" s="200"/>
    </row>
    <row r="479" spans="1:2" ht="15.75" customHeight="1">
      <c r="A479" s="199"/>
      <c r="B479" s="200"/>
    </row>
    <row r="480" spans="1:2" ht="15.75" customHeight="1">
      <c r="A480" s="199"/>
      <c r="B480" s="200"/>
    </row>
    <row r="481" spans="1:2" ht="15.75" customHeight="1">
      <c r="A481" s="199"/>
      <c r="B481" s="200"/>
    </row>
    <row r="482" spans="1:2" ht="15.75" customHeight="1">
      <c r="A482" s="199"/>
      <c r="B482" s="200"/>
    </row>
    <row r="483" spans="1:2" ht="15.75" customHeight="1">
      <c r="A483" s="199"/>
      <c r="B483" s="200"/>
    </row>
    <row r="484" spans="1:2" ht="15.75" customHeight="1">
      <c r="A484" s="199"/>
      <c r="B484" s="200"/>
    </row>
    <row r="485" spans="1:2" ht="15.75" customHeight="1">
      <c r="A485" s="199"/>
      <c r="B485" s="200"/>
    </row>
    <row r="486" spans="1:2" ht="15.75" customHeight="1">
      <c r="A486" s="199"/>
      <c r="B486" s="200"/>
    </row>
    <row r="487" spans="1:2" ht="15.75" customHeight="1">
      <c r="A487" s="199"/>
      <c r="B487" s="200"/>
    </row>
    <row r="488" spans="1:2" ht="15.75" customHeight="1">
      <c r="A488" s="199"/>
      <c r="B488" s="200"/>
    </row>
    <row r="489" spans="1:2" ht="15.75" customHeight="1">
      <c r="A489" s="199"/>
      <c r="B489" s="200"/>
    </row>
    <row r="490" spans="1:2" ht="15.75" customHeight="1">
      <c r="A490" s="199"/>
      <c r="B490" s="200"/>
    </row>
    <row r="491" spans="1:2" ht="15.75" customHeight="1">
      <c r="A491" s="199"/>
      <c r="B491" s="200"/>
    </row>
    <row r="492" spans="1:2" ht="15.75" customHeight="1">
      <c r="A492" s="199"/>
      <c r="B492" s="200"/>
    </row>
    <row r="493" spans="1:2" ht="15.75" customHeight="1">
      <c r="A493" s="199"/>
      <c r="B493" s="200"/>
    </row>
    <row r="494" spans="1:2" ht="15.75" customHeight="1">
      <c r="A494" s="199"/>
      <c r="B494" s="200"/>
    </row>
    <row r="495" spans="1:2" ht="15.75" customHeight="1">
      <c r="A495" s="199"/>
      <c r="B495" s="200"/>
    </row>
    <row r="496" spans="1:2" ht="15.75" customHeight="1">
      <c r="A496" s="199"/>
      <c r="B496" s="200"/>
    </row>
    <row r="497" spans="1:2" ht="15.75" customHeight="1">
      <c r="A497" s="199"/>
      <c r="B497" s="200"/>
    </row>
    <row r="498" spans="1:2" ht="15.75" customHeight="1">
      <c r="A498" s="199"/>
      <c r="B498" s="200"/>
    </row>
    <row r="499" spans="1:2" ht="15.75" customHeight="1">
      <c r="A499" s="199"/>
      <c r="B499" s="200"/>
    </row>
    <row r="500" spans="1:2" ht="15.75" customHeight="1">
      <c r="A500" s="199"/>
      <c r="B500" s="200"/>
    </row>
    <row r="501" spans="1:2" ht="15.75" customHeight="1">
      <c r="A501" s="199"/>
      <c r="B501" s="200"/>
    </row>
    <row r="502" spans="1:2" ht="15.75" customHeight="1">
      <c r="A502" s="199"/>
      <c r="B502" s="200"/>
    </row>
    <row r="503" spans="1:2" ht="15.75" customHeight="1">
      <c r="A503" s="199"/>
      <c r="B503" s="200"/>
    </row>
    <row r="504" spans="1:2" ht="15.75" customHeight="1">
      <c r="A504" s="199"/>
      <c r="B504" s="200"/>
    </row>
    <row r="505" spans="1:2" ht="15.75" customHeight="1">
      <c r="A505" s="199"/>
      <c r="B505" s="200"/>
    </row>
    <row r="506" spans="1:2" ht="15.75" customHeight="1">
      <c r="A506" s="199"/>
      <c r="B506" s="200"/>
    </row>
    <row r="507" spans="1:2" ht="15.75" customHeight="1">
      <c r="A507" s="199"/>
      <c r="B507" s="200"/>
    </row>
    <row r="508" spans="1:2" ht="15.75" customHeight="1">
      <c r="A508" s="199"/>
      <c r="B508" s="200"/>
    </row>
    <row r="509" spans="1:2" ht="15.75" customHeight="1">
      <c r="A509" s="199"/>
      <c r="B509" s="200"/>
    </row>
    <row r="510" spans="1:2" ht="15.75" customHeight="1">
      <c r="A510" s="199"/>
      <c r="B510" s="200"/>
    </row>
    <row r="511" spans="1:2" ht="15.75" customHeight="1">
      <c r="A511" s="199"/>
      <c r="B511" s="200"/>
    </row>
    <row r="512" spans="1:2" ht="15.75" customHeight="1">
      <c r="A512" s="199"/>
      <c r="B512" s="200"/>
    </row>
    <row r="513" spans="1:2" ht="15.75" customHeight="1">
      <c r="A513" s="199"/>
      <c r="B513" s="200"/>
    </row>
    <row r="514" spans="1:2" ht="15.75" customHeight="1">
      <c r="A514" s="199"/>
      <c r="B514" s="200"/>
    </row>
    <row r="515" spans="1:2" ht="15.75" customHeight="1">
      <c r="A515" s="199"/>
      <c r="B515" s="200"/>
    </row>
    <row r="516" spans="1:2" ht="15.75" customHeight="1">
      <c r="A516" s="199"/>
      <c r="B516" s="200"/>
    </row>
    <row r="517" spans="1:2" ht="15.75" customHeight="1">
      <c r="A517" s="199"/>
      <c r="B517" s="200"/>
    </row>
    <row r="518" spans="1:2" ht="15.75" customHeight="1">
      <c r="A518" s="199"/>
      <c r="B518" s="200"/>
    </row>
    <row r="519" spans="1:2" ht="15.75" customHeight="1">
      <c r="A519" s="199"/>
      <c r="B519" s="200"/>
    </row>
    <row r="520" spans="1:2" ht="15.75" customHeight="1">
      <c r="A520" s="199"/>
      <c r="B520" s="200"/>
    </row>
    <row r="521" spans="1:2" ht="15.75" customHeight="1">
      <c r="A521" s="199"/>
      <c r="B521" s="200"/>
    </row>
    <row r="522" spans="1:2" ht="15.75" customHeight="1">
      <c r="A522" s="199"/>
      <c r="B522" s="200"/>
    </row>
    <row r="523" spans="1:2" ht="15.75" customHeight="1">
      <c r="A523" s="199"/>
      <c r="B523" s="200"/>
    </row>
    <row r="524" spans="1:2" ht="15.75" customHeight="1">
      <c r="A524" s="199"/>
      <c r="B524" s="200"/>
    </row>
    <row r="525" spans="1:2" ht="15.75" customHeight="1">
      <c r="A525" s="199"/>
      <c r="B525" s="200"/>
    </row>
    <row r="526" spans="1:2" ht="15.75" customHeight="1">
      <c r="A526" s="199"/>
      <c r="B526" s="200"/>
    </row>
    <row r="527" spans="1:2" ht="15.75" customHeight="1">
      <c r="A527" s="199"/>
      <c r="B527" s="200"/>
    </row>
    <row r="528" spans="1:2" ht="15.75" customHeight="1">
      <c r="A528" s="199"/>
      <c r="B528" s="200"/>
    </row>
    <row r="529" spans="1:2" ht="15.75" customHeight="1">
      <c r="A529" s="199"/>
      <c r="B529" s="200"/>
    </row>
    <row r="530" spans="1:2" ht="15.75" customHeight="1">
      <c r="A530" s="199"/>
      <c r="B530" s="200"/>
    </row>
    <row r="531" spans="1:2" ht="15.75" customHeight="1">
      <c r="A531" s="199"/>
      <c r="B531" s="200"/>
    </row>
    <row r="532" spans="1:2" ht="15.75" customHeight="1">
      <c r="A532" s="199"/>
      <c r="B532" s="200"/>
    </row>
    <row r="533" spans="1:2" ht="15.75" customHeight="1">
      <c r="A533" s="199"/>
      <c r="B533" s="200"/>
    </row>
    <row r="534" spans="1:2" ht="15.75" customHeight="1">
      <c r="A534" s="199"/>
      <c r="B534" s="200"/>
    </row>
    <row r="535" spans="1:2" ht="15.75" customHeight="1">
      <c r="A535" s="199"/>
      <c r="B535" s="200"/>
    </row>
    <row r="536" spans="1:2" ht="15.75" customHeight="1">
      <c r="A536" s="199"/>
      <c r="B536" s="200"/>
    </row>
    <row r="537" spans="1:2" ht="15.75" customHeight="1">
      <c r="A537" s="199"/>
      <c r="B537" s="200"/>
    </row>
    <row r="538" spans="1:2" ht="15.75" customHeight="1">
      <c r="A538" s="199"/>
      <c r="B538" s="200"/>
    </row>
    <row r="539" spans="1:2" ht="15.75" customHeight="1">
      <c r="A539" s="199"/>
      <c r="B539" s="200"/>
    </row>
    <row r="540" spans="1:2" ht="15.75" customHeight="1">
      <c r="A540" s="199"/>
      <c r="B540" s="200"/>
    </row>
    <row r="541" spans="1:2" ht="15.75" customHeight="1">
      <c r="A541" s="199"/>
      <c r="B541" s="200"/>
    </row>
    <row r="542" spans="1:2" ht="15.75" customHeight="1">
      <c r="A542" s="199"/>
      <c r="B542" s="200"/>
    </row>
    <row r="543" spans="1:2" ht="15.75" customHeight="1">
      <c r="A543" s="199"/>
      <c r="B543" s="200"/>
    </row>
    <row r="544" spans="1:2" ht="15.75" customHeight="1">
      <c r="A544" s="199"/>
      <c r="B544" s="200"/>
    </row>
    <row r="545" spans="1:2" ht="15.75" customHeight="1">
      <c r="A545" s="199"/>
      <c r="B545" s="200"/>
    </row>
    <row r="546" spans="1:2" ht="15.75" customHeight="1">
      <c r="A546" s="199"/>
      <c r="B546" s="200"/>
    </row>
    <row r="547" spans="1:2" ht="15.75" customHeight="1">
      <c r="A547" s="199"/>
      <c r="B547" s="200"/>
    </row>
    <row r="548" spans="1:2" ht="15.75" customHeight="1">
      <c r="A548" s="199"/>
      <c r="B548" s="200"/>
    </row>
    <row r="549" spans="1:2" ht="15.75" customHeight="1">
      <c r="A549" s="199"/>
      <c r="B549" s="200"/>
    </row>
    <row r="550" spans="1:2" ht="15.75" customHeight="1">
      <c r="A550" s="199"/>
      <c r="B550" s="200"/>
    </row>
    <row r="551" spans="1:2" ht="15.75" customHeight="1">
      <c r="A551" s="199"/>
      <c r="B551" s="200"/>
    </row>
    <row r="552" spans="1:2" ht="15.75" customHeight="1">
      <c r="A552" s="199"/>
      <c r="B552" s="200"/>
    </row>
    <row r="553" spans="1:2" ht="15.75" customHeight="1">
      <c r="A553" s="199"/>
      <c r="B553" s="200"/>
    </row>
    <row r="554" spans="1:2" ht="15.75" customHeight="1">
      <c r="A554" s="199"/>
      <c r="B554" s="200"/>
    </row>
    <row r="555" spans="1:2" ht="15.75" customHeight="1">
      <c r="A555" s="199"/>
      <c r="B555" s="200"/>
    </row>
    <row r="556" spans="1:2" ht="15.75" customHeight="1">
      <c r="A556" s="199"/>
      <c r="B556" s="200"/>
    </row>
    <row r="557" spans="1:2" ht="15.75" customHeight="1">
      <c r="A557" s="199"/>
      <c r="B557" s="200"/>
    </row>
    <row r="558" spans="1:2" ht="15.75" customHeight="1">
      <c r="A558" s="199"/>
      <c r="B558" s="200"/>
    </row>
    <row r="559" spans="1:2" ht="15.75" customHeight="1">
      <c r="A559" s="199"/>
      <c r="B559" s="200"/>
    </row>
    <row r="560" spans="1:2" ht="15.75" customHeight="1">
      <c r="A560" s="199"/>
      <c r="B560" s="200"/>
    </row>
    <row r="561" spans="1:2" ht="15.75" customHeight="1">
      <c r="A561" s="199"/>
      <c r="B561" s="200"/>
    </row>
    <row r="562" spans="1:2" ht="15.75" customHeight="1">
      <c r="A562" s="199"/>
      <c r="B562" s="200"/>
    </row>
    <row r="563" spans="1:2" ht="15.75" customHeight="1">
      <c r="A563" s="199"/>
      <c r="B563" s="200"/>
    </row>
    <row r="564" spans="1:2" ht="15.75" customHeight="1">
      <c r="A564" s="199"/>
      <c r="B564" s="200"/>
    </row>
    <row r="565" spans="1:2" ht="15.75" customHeight="1">
      <c r="A565" s="199"/>
      <c r="B565" s="200"/>
    </row>
    <row r="566" spans="1:2" ht="15.75" customHeight="1">
      <c r="A566" s="199"/>
      <c r="B566" s="200"/>
    </row>
    <row r="567" spans="1:2" ht="15.75" customHeight="1">
      <c r="A567" s="199"/>
      <c r="B567" s="200"/>
    </row>
    <row r="568" spans="1:2" ht="15.75" customHeight="1">
      <c r="A568" s="199"/>
      <c r="B568" s="200"/>
    </row>
    <row r="569" spans="1:2" ht="15.75" customHeight="1">
      <c r="A569" s="199"/>
      <c r="B569" s="200"/>
    </row>
    <row r="570" spans="1:2" ht="15.75" customHeight="1">
      <c r="A570" s="199"/>
      <c r="B570" s="200"/>
    </row>
    <row r="571" spans="1:2" ht="15.75" customHeight="1">
      <c r="A571" s="199"/>
      <c r="B571" s="200"/>
    </row>
    <row r="572" spans="1:2" ht="15.75" customHeight="1">
      <c r="A572" s="199"/>
      <c r="B572" s="200"/>
    </row>
    <row r="573" spans="1:2" ht="15.75" customHeight="1">
      <c r="A573" s="199"/>
      <c r="B573" s="200"/>
    </row>
    <row r="574" spans="1:2" ht="15.75" customHeight="1">
      <c r="A574" s="199"/>
      <c r="B574" s="200"/>
    </row>
    <row r="575" spans="1:2" ht="15.75" customHeight="1">
      <c r="A575" s="199"/>
      <c r="B575" s="200"/>
    </row>
    <row r="576" spans="1:2" ht="15.75" customHeight="1">
      <c r="A576" s="199"/>
      <c r="B576" s="200"/>
    </row>
    <row r="577" spans="1:2" ht="15.75" customHeight="1">
      <c r="A577" s="199"/>
      <c r="B577" s="200"/>
    </row>
    <row r="578" spans="1:2" ht="15.75" customHeight="1">
      <c r="A578" s="199"/>
      <c r="B578" s="200"/>
    </row>
    <row r="579" spans="1:2" ht="15.75" customHeight="1">
      <c r="A579" s="199"/>
      <c r="B579" s="200"/>
    </row>
    <row r="580" spans="1:2" ht="15.75" customHeight="1">
      <c r="A580" s="199"/>
      <c r="B580" s="200"/>
    </row>
    <row r="581" spans="1:2" ht="15.75" customHeight="1">
      <c r="A581" s="199"/>
      <c r="B581" s="200"/>
    </row>
    <row r="582" spans="1:2" ht="15.75" customHeight="1">
      <c r="A582" s="199"/>
      <c r="B582" s="200"/>
    </row>
    <row r="583" spans="1:2" ht="15.75" customHeight="1">
      <c r="A583" s="199"/>
      <c r="B583" s="200"/>
    </row>
    <row r="584" spans="1:2" ht="15.75" customHeight="1">
      <c r="A584" s="199"/>
      <c r="B584" s="200"/>
    </row>
    <row r="585" spans="1:2" ht="15.75" customHeight="1">
      <c r="A585" s="199"/>
      <c r="B585" s="200"/>
    </row>
    <row r="586" spans="1:2" ht="15.75" customHeight="1">
      <c r="A586" s="199"/>
      <c r="B586" s="200"/>
    </row>
    <row r="587" spans="1:2" ht="15.75" customHeight="1">
      <c r="A587" s="199"/>
      <c r="B587" s="200"/>
    </row>
    <row r="588" spans="1:2" ht="15.75" customHeight="1">
      <c r="A588" s="199"/>
      <c r="B588" s="200"/>
    </row>
    <row r="589" spans="1:2" ht="15.75" customHeight="1">
      <c r="A589" s="199"/>
      <c r="B589" s="200"/>
    </row>
    <row r="590" spans="1:2" ht="15.75" customHeight="1">
      <c r="A590" s="199"/>
      <c r="B590" s="200"/>
    </row>
    <row r="591" spans="1:2" ht="15.75" customHeight="1">
      <c r="A591" s="199"/>
      <c r="B591" s="200"/>
    </row>
    <row r="592" spans="1:2" ht="15.75" customHeight="1">
      <c r="A592" s="199"/>
      <c r="B592" s="200"/>
    </row>
    <row r="593" spans="1:2" ht="15.75" customHeight="1">
      <c r="A593" s="199"/>
      <c r="B593" s="200"/>
    </row>
    <row r="594" spans="1:2" ht="15.75" customHeight="1">
      <c r="A594" s="199"/>
      <c r="B594" s="200"/>
    </row>
    <row r="595" spans="1:2" ht="15.75" customHeight="1">
      <c r="A595" s="199"/>
      <c r="B595" s="200"/>
    </row>
    <row r="596" spans="1:2" ht="15.75" customHeight="1">
      <c r="A596" s="199"/>
      <c r="B596" s="200"/>
    </row>
    <row r="597" spans="1:2" ht="15.75" customHeight="1">
      <c r="A597" s="199"/>
      <c r="B597" s="200"/>
    </row>
    <row r="598" spans="1:2" ht="15.75" customHeight="1">
      <c r="A598" s="199"/>
      <c r="B598" s="200"/>
    </row>
    <row r="599" spans="1:2" ht="15.75" customHeight="1">
      <c r="A599" s="199"/>
      <c r="B599" s="200"/>
    </row>
    <row r="600" spans="1:2" ht="15.75" customHeight="1">
      <c r="A600" s="199"/>
      <c r="B600" s="200"/>
    </row>
    <row r="601" spans="1:2" ht="15.75" customHeight="1">
      <c r="A601" s="199"/>
      <c r="B601" s="200"/>
    </row>
    <row r="602" spans="1:2" ht="15.75" customHeight="1">
      <c r="A602" s="199"/>
      <c r="B602" s="200"/>
    </row>
    <row r="603" spans="1:2" ht="15.75" customHeight="1">
      <c r="A603" s="199"/>
      <c r="B603" s="200"/>
    </row>
    <row r="604" spans="1:2" ht="15.75" customHeight="1">
      <c r="A604" s="199"/>
      <c r="B604" s="200"/>
    </row>
    <row r="605" spans="1:2" ht="15.75" customHeight="1">
      <c r="A605" s="199"/>
      <c r="B605" s="200"/>
    </row>
    <row r="606" spans="1:2" ht="15.75" customHeight="1">
      <c r="A606" s="199"/>
      <c r="B606" s="200"/>
    </row>
    <row r="607" spans="1:2" ht="15.75" customHeight="1">
      <c r="A607" s="199"/>
      <c r="B607" s="200"/>
    </row>
    <row r="608" spans="1:2" ht="15.75" customHeight="1">
      <c r="A608" s="199"/>
      <c r="B608" s="200"/>
    </row>
    <row r="609" spans="1:2" ht="15.75" customHeight="1">
      <c r="A609" s="199"/>
      <c r="B609" s="200"/>
    </row>
    <row r="610" spans="1:2" ht="15.75" customHeight="1">
      <c r="A610" s="199"/>
      <c r="B610" s="200"/>
    </row>
    <row r="611" spans="1:2" ht="15.75" customHeight="1">
      <c r="A611" s="199"/>
      <c r="B611" s="200"/>
    </row>
    <row r="612" spans="1:2" ht="15.75" customHeight="1">
      <c r="A612" s="199"/>
      <c r="B612" s="200"/>
    </row>
    <row r="613" spans="1:2" ht="15.75" customHeight="1">
      <c r="A613" s="199"/>
      <c r="B613" s="200"/>
    </row>
    <row r="614" spans="1:2" ht="15.75" customHeight="1">
      <c r="A614" s="199"/>
      <c r="B614" s="200"/>
    </row>
    <row r="615" spans="1:2" ht="15.75" customHeight="1">
      <c r="A615" s="199"/>
      <c r="B615" s="200"/>
    </row>
    <row r="616" spans="1:2" ht="15.75" customHeight="1">
      <c r="A616" s="199"/>
      <c r="B616" s="200"/>
    </row>
    <row r="617" spans="1:2" ht="15.75" customHeight="1">
      <c r="A617" s="199"/>
      <c r="B617" s="200"/>
    </row>
    <row r="618" spans="1:2" ht="15.75" customHeight="1">
      <c r="A618" s="199"/>
      <c r="B618" s="200"/>
    </row>
    <row r="619" spans="1:2" ht="15.75" customHeight="1">
      <c r="A619" s="199"/>
      <c r="B619" s="200"/>
    </row>
    <row r="620" spans="1:2" ht="15.75" customHeight="1">
      <c r="A620" s="199"/>
      <c r="B620" s="200"/>
    </row>
    <row r="621" spans="1:2" ht="15.75" customHeight="1">
      <c r="A621" s="199"/>
      <c r="B621" s="200"/>
    </row>
    <row r="622" spans="1:2" ht="15.75" customHeight="1">
      <c r="A622" s="199"/>
      <c r="B622" s="200"/>
    </row>
    <row r="623" spans="1:2" ht="15.75" customHeight="1">
      <c r="A623" s="199"/>
      <c r="B623" s="200"/>
    </row>
    <row r="624" spans="1:2" ht="15.75" customHeight="1">
      <c r="A624" s="199"/>
      <c r="B624" s="200"/>
    </row>
    <row r="625" spans="1:2" ht="15.75" customHeight="1">
      <c r="A625" s="199"/>
      <c r="B625" s="200"/>
    </row>
    <row r="626" spans="1:2" ht="15.75" customHeight="1">
      <c r="A626" s="199"/>
      <c r="B626" s="200"/>
    </row>
    <row r="627" spans="1:2" ht="15.75" customHeight="1">
      <c r="A627" s="199"/>
      <c r="B627" s="200"/>
    </row>
    <row r="628" spans="1:2" ht="15.75" customHeight="1">
      <c r="A628" s="199"/>
      <c r="B628" s="200"/>
    </row>
    <row r="629" spans="1:2" ht="15.75" customHeight="1">
      <c r="A629" s="199"/>
      <c r="B629" s="200"/>
    </row>
    <row r="630" spans="1:2" ht="15.75" customHeight="1">
      <c r="A630" s="199"/>
      <c r="B630" s="200"/>
    </row>
    <row r="631" spans="1:2" ht="15.75" customHeight="1">
      <c r="A631" s="199"/>
      <c r="B631" s="200"/>
    </row>
    <row r="632" spans="1:2" ht="15.75" customHeight="1">
      <c r="A632" s="199"/>
      <c r="B632" s="200"/>
    </row>
    <row r="633" spans="1:2" ht="15.75" customHeight="1">
      <c r="A633" s="199"/>
      <c r="B633" s="200"/>
    </row>
    <row r="634" spans="1:2" ht="15.75" customHeight="1">
      <c r="A634" s="199"/>
      <c r="B634" s="200"/>
    </row>
    <row r="635" spans="1:2" ht="15.75" customHeight="1">
      <c r="A635" s="199"/>
      <c r="B635" s="200"/>
    </row>
    <row r="636" spans="1:2" ht="15.75" customHeight="1">
      <c r="A636" s="199"/>
      <c r="B636" s="200"/>
    </row>
    <row r="637" spans="1:2" ht="15.75" customHeight="1">
      <c r="A637" s="199"/>
      <c r="B637" s="200"/>
    </row>
    <row r="638" spans="1:2" ht="15.75" customHeight="1">
      <c r="A638" s="199"/>
      <c r="B638" s="200"/>
    </row>
    <row r="639" spans="1:2" ht="15.75" customHeight="1">
      <c r="A639" s="199"/>
      <c r="B639" s="200"/>
    </row>
    <row r="640" spans="1:2" ht="15.75" customHeight="1">
      <c r="A640" s="199"/>
      <c r="B640" s="200"/>
    </row>
    <row r="641" spans="1:2" ht="15.75" customHeight="1">
      <c r="A641" s="199"/>
      <c r="B641" s="200"/>
    </row>
    <row r="642" spans="1:2" ht="15.75" customHeight="1">
      <c r="A642" s="199"/>
      <c r="B642" s="200"/>
    </row>
    <row r="643" spans="1:2" ht="15.75" customHeight="1">
      <c r="A643" s="199"/>
      <c r="B643" s="200"/>
    </row>
    <row r="644" spans="1:2" ht="15.75" customHeight="1">
      <c r="A644" s="199"/>
      <c r="B644" s="200"/>
    </row>
    <row r="645" spans="1:2" ht="15.75" customHeight="1">
      <c r="A645" s="199"/>
      <c r="B645" s="200"/>
    </row>
    <row r="646" spans="1:2" ht="15.75" customHeight="1">
      <c r="A646" s="199"/>
      <c r="B646" s="200"/>
    </row>
    <row r="647" spans="1:2" ht="15.75" customHeight="1">
      <c r="A647" s="199"/>
      <c r="B647" s="200"/>
    </row>
    <row r="648" spans="1:2" ht="15.75" customHeight="1">
      <c r="A648" s="199"/>
      <c r="B648" s="200"/>
    </row>
    <row r="649" spans="1:2" ht="15.75" customHeight="1">
      <c r="A649" s="199"/>
      <c r="B649" s="200"/>
    </row>
    <row r="650" spans="1:2" ht="15.75" customHeight="1">
      <c r="A650" s="199"/>
      <c r="B650" s="200"/>
    </row>
    <row r="651" spans="1:2" ht="15.75" customHeight="1">
      <c r="A651" s="199"/>
      <c r="B651" s="200"/>
    </row>
    <row r="652" spans="1:2" ht="15.75" customHeight="1">
      <c r="A652" s="199"/>
      <c r="B652" s="200"/>
    </row>
    <row r="653" spans="1:2" ht="15.75" customHeight="1">
      <c r="A653" s="199"/>
      <c r="B653" s="200"/>
    </row>
    <row r="654" spans="1:2" ht="15.75" customHeight="1">
      <c r="A654" s="199"/>
      <c r="B654" s="200"/>
    </row>
    <row r="655" spans="1:2" ht="15.75" customHeight="1">
      <c r="A655" s="199"/>
      <c r="B655" s="200"/>
    </row>
    <row r="656" spans="1:2" ht="15.75" customHeight="1">
      <c r="A656" s="199"/>
      <c r="B656" s="200"/>
    </row>
    <row r="657" spans="1:2" ht="15.75" customHeight="1">
      <c r="A657" s="199"/>
      <c r="B657" s="200"/>
    </row>
    <row r="658" spans="1:2" ht="15.75" customHeight="1">
      <c r="A658" s="199"/>
      <c r="B658" s="200"/>
    </row>
    <row r="659" spans="1:2" ht="15.75" customHeight="1">
      <c r="A659" s="199"/>
      <c r="B659" s="200"/>
    </row>
    <row r="660" spans="1:2" ht="15.75" customHeight="1">
      <c r="A660" s="199"/>
      <c r="B660" s="200"/>
    </row>
    <row r="661" spans="1:2" ht="15.75" customHeight="1">
      <c r="A661" s="199"/>
      <c r="B661" s="200"/>
    </row>
    <row r="662" spans="1:2" ht="15.75" customHeight="1">
      <c r="A662" s="199"/>
      <c r="B662" s="200"/>
    </row>
    <row r="663" spans="1:2" ht="15.75" customHeight="1">
      <c r="A663" s="199"/>
      <c r="B663" s="200"/>
    </row>
    <row r="664" spans="1:2" ht="15.75" customHeight="1">
      <c r="A664" s="199"/>
      <c r="B664" s="200"/>
    </row>
    <row r="665" spans="1:2" ht="15.75" customHeight="1">
      <c r="A665" s="199"/>
      <c r="B665" s="200"/>
    </row>
    <row r="666" spans="1:2" ht="15.75" customHeight="1">
      <c r="A666" s="199"/>
      <c r="B666" s="200"/>
    </row>
    <row r="667" spans="1:2" ht="15.75" customHeight="1">
      <c r="A667" s="199"/>
      <c r="B667" s="200"/>
    </row>
    <row r="668" spans="1:2" ht="15.75" customHeight="1">
      <c r="A668" s="199"/>
      <c r="B668" s="200"/>
    </row>
    <row r="669" spans="1:2" ht="15.75" customHeight="1">
      <c r="A669" s="199"/>
      <c r="B669" s="200"/>
    </row>
    <row r="670" spans="1:2" ht="15.75" customHeight="1">
      <c r="A670" s="199"/>
      <c r="B670" s="200"/>
    </row>
    <row r="671" spans="1:2" ht="15.75" customHeight="1">
      <c r="A671" s="199"/>
      <c r="B671" s="200"/>
    </row>
    <row r="672" spans="1:2" ht="15.75" customHeight="1">
      <c r="A672" s="199"/>
      <c r="B672" s="200"/>
    </row>
    <row r="673" spans="1:2" ht="15.75" customHeight="1">
      <c r="A673" s="199"/>
      <c r="B673" s="200"/>
    </row>
    <row r="674" spans="1:2" ht="15.75" customHeight="1">
      <c r="A674" s="199"/>
      <c r="B674" s="200"/>
    </row>
    <row r="675" spans="1:2" ht="15.75" customHeight="1">
      <c r="A675" s="199"/>
      <c r="B675" s="200"/>
    </row>
    <row r="676" spans="1:2" ht="15.75" customHeight="1">
      <c r="A676" s="199"/>
      <c r="B676" s="200"/>
    </row>
    <row r="677" spans="1:2" ht="15.75" customHeight="1">
      <c r="A677" s="199"/>
      <c r="B677" s="200"/>
    </row>
    <row r="678" spans="1:2" ht="15.75" customHeight="1">
      <c r="A678" s="199"/>
      <c r="B678" s="200"/>
    </row>
    <row r="679" spans="1:2" ht="15.75" customHeight="1">
      <c r="A679" s="199"/>
      <c r="B679" s="200"/>
    </row>
    <row r="680" spans="1:2" ht="15.75" customHeight="1">
      <c r="A680" s="199"/>
      <c r="B680" s="200"/>
    </row>
    <row r="681" spans="1:2" ht="15.75" customHeight="1">
      <c r="A681" s="199"/>
      <c r="B681" s="200"/>
    </row>
    <row r="682" spans="1:2" ht="15.75" customHeight="1">
      <c r="A682" s="199"/>
      <c r="B682" s="200"/>
    </row>
    <row r="683" spans="1:2" ht="15.75" customHeight="1">
      <c r="A683" s="199"/>
      <c r="B683" s="200"/>
    </row>
    <row r="684" spans="1:2" ht="15.75" customHeight="1">
      <c r="A684" s="199"/>
      <c r="B684" s="200"/>
    </row>
    <row r="685" spans="1:2" ht="15.75" customHeight="1">
      <c r="A685" s="199"/>
      <c r="B685" s="200"/>
    </row>
    <row r="686" spans="1:2" ht="15.75" customHeight="1">
      <c r="A686" s="199"/>
      <c r="B686" s="200"/>
    </row>
    <row r="687" spans="1:2" ht="15.75" customHeight="1">
      <c r="A687" s="199"/>
      <c r="B687" s="200"/>
    </row>
    <row r="688" spans="1:2" ht="15.75" customHeight="1">
      <c r="A688" s="199"/>
      <c r="B688" s="200"/>
    </row>
    <row r="689" spans="1:2" ht="15.75" customHeight="1">
      <c r="A689" s="199"/>
      <c r="B689" s="200"/>
    </row>
    <row r="690" spans="1:2" ht="15.75" customHeight="1">
      <c r="A690" s="199"/>
      <c r="B690" s="200"/>
    </row>
    <row r="691" spans="1:2" ht="15.75" customHeight="1">
      <c r="A691" s="199"/>
      <c r="B691" s="200"/>
    </row>
    <row r="692" spans="1:2" ht="15.75" customHeight="1">
      <c r="A692" s="199"/>
      <c r="B692" s="200"/>
    </row>
    <row r="693" spans="1:2" ht="15.75" customHeight="1">
      <c r="A693" s="199"/>
      <c r="B693" s="200"/>
    </row>
    <row r="694" spans="1:2" ht="15.75" customHeight="1">
      <c r="A694" s="199"/>
      <c r="B694" s="200"/>
    </row>
    <row r="695" spans="1:2" ht="15.75" customHeight="1">
      <c r="A695" s="199"/>
      <c r="B695" s="200"/>
    </row>
    <row r="696" spans="1:2" ht="15.75" customHeight="1">
      <c r="A696" s="199"/>
      <c r="B696" s="200"/>
    </row>
    <row r="697" spans="1:2" ht="15.75" customHeight="1">
      <c r="A697" s="199"/>
      <c r="B697" s="200"/>
    </row>
    <row r="698" spans="1:2" ht="15.75" customHeight="1">
      <c r="A698" s="199"/>
      <c r="B698" s="200"/>
    </row>
    <row r="699" spans="1:2" ht="15.75" customHeight="1">
      <c r="A699" s="199"/>
      <c r="B699" s="200"/>
    </row>
    <row r="700" spans="1:2" ht="15.75" customHeight="1">
      <c r="A700" s="199"/>
      <c r="B700" s="200"/>
    </row>
    <row r="701" spans="1:2" ht="15.75" customHeight="1">
      <c r="A701" s="199"/>
      <c r="B701" s="200"/>
    </row>
    <row r="702" spans="1:2" ht="15.75" customHeight="1">
      <c r="A702" s="199"/>
      <c r="B702" s="200"/>
    </row>
    <row r="703" spans="1:2" ht="15.75" customHeight="1">
      <c r="A703" s="199"/>
      <c r="B703" s="200"/>
    </row>
    <row r="704" spans="1:2" ht="15.75" customHeight="1">
      <c r="A704" s="199"/>
      <c r="B704" s="200"/>
    </row>
    <row r="705" spans="1:2" ht="15.75" customHeight="1">
      <c r="A705" s="199"/>
      <c r="B705" s="200"/>
    </row>
    <row r="706" spans="1:2" ht="15.75" customHeight="1">
      <c r="A706" s="199"/>
      <c r="B706" s="200"/>
    </row>
    <row r="707" spans="1:2" ht="15.75" customHeight="1">
      <c r="A707" s="199"/>
      <c r="B707" s="200"/>
    </row>
    <row r="708" spans="1:2" ht="15.75" customHeight="1">
      <c r="A708" s="199"/>
      <c r="B708" s="200"/>
    </row>
    <row r="709" spans="1:2" ht="15.75" customHeight="1">
      <c r="A709" s="199"/>
      <c r="B709" s="200"/>
    </row>
    <row r="710" spans="1:2" ht="15.75" customHeight="1">
      <c r="A710" s="199"/>
      <c r="B710" s="200"/>
    </row>
    <row r="711" spans="1:2" ht="15.75" customHeight="1">
      <c r="A711" s="199"/>
      <c r="B711" s="200"/>
    </row>
    <row r="712" spans="1:2" ht="15.75" customHeight="1">
      <c r="A712" s="199"/>
      <c r="B712" s="200"/>
    </row>
    <row r="713" spans="1:2" ht="15.75" customHeight="1">
      <c r="A713" s="199"/>
      <c r="B713" s="200"/>
    </row>
    <row r="714" spans="1:2" ht="15.75" customHeight="1">
      <c r="A714" s="199"/>
      <c r="B714" s="200"/>
    </row>
    <row r="715" spans="1:2" ht="15.75" customHeight="1">
      <c r="A715" s="199"/>
      <c r="B715" s="200"/>
    </row>
    <row r="716" spans="1:2" ht="15.75" customHeight="1">
      <c r="A716" s="199"/>
      <c r="B716" s="200"/>
    </row>
    <row r="717" spans="1:2" ht="15.75" customHeight="1">
      <c r="A717" s="199"/>
      <c r="B717" s="200"/>
    </row>
    <row r="718" spans="1:2" ht="15.75" customHeight="1">
      <c r="A718" s="199"/>
      <c r="B718" s="200"/>
    </row>
    <row r="719" spans="1:2" ht="15.75" customHeight="1">
      <c r="A719" s="199"/>
      <c r="B719" s="200"/>
    </row>
    <row r="720" spans="1:2" ht="15.75" customHeight="1">
      <c r="A720" s="199"/>
      <c r="B720" s="200"/>
    </row>
    <row r="721" spans="1:2" ht="15.75" customHeight="1">
      <c r="A721" s="199"/>
      <c r="B721" s="200"/>
    </row>
    <row r="722" spans="1:2" ht="15.75" customHeight="1">
      <c r="A722" s="199"/>
      <c r="B722" s="200"/>
    </row>
    <row r="723" spans="1:2" ht="15.75" customHeight="1">
      <c r="A723" s="199"/>
      <c r="B723" s="200"/>
    </row>
    <row r="724" spans="1:2" ht="15.75" customHeight="1">
      <c r="A724" s="199"/>
      <c r="B724" s="200"/>
    </row>
    <row r="725" spans="1:2" ht="15.75" customHeight="1">
      <c r="A725" s="199"/>
      <c r="B725" s="200"/>
    </row>
    <row r="726" spans="1:2" ht="15.75" customHeight="1">
      <c r="A726" s="199"/>
      <c r="B726" s="200"/>
    </row>
    <row r="727" spans="1:2" ht="15.75" customHeight="1">
      <c r="A727" s="199"/>
      <c r="B727" s="200"/>
    </row>
    <row r="728" spans="1:2" ht="15.75" customHeight="1">
      <c r="A728" s="199"/>
      <c r="B728" s="200"/>
    </row>
    <row r="729" spans="1:2" ht="15.75" customHeight="1">
      <c r="A729" s="199"/>
      <c r="B729" s="200"/>
    </row>
    <row r="730" spans="1:2" ht="15.75" customHeight="1">
      <c r="A730" s="199"/>
      <c r="B730" s="200"/>
    </row>
    <row r="731" spans="1:2" ht="15.75" customHeight="1">
      <c r="A731" s="199"/>
      <c r="B731" s="200"/>
    </row>
    <row r="732" spans="1:2" ht="15.75" customHeight="1">
      <c r="A732" s="199"/>
      <c r="B732" s="200"/>
    </row>
    <row r="733" spans="1:2" ht="15.75" customHeight="1">
      <c r="A733" s="199"/>
      <c r="B733" s="200"/>
    </row>
    <row r="734" spans="1:2" ht="15.75" customHeight="1">
      <c r="A734" s="199"/>
      <c r="B734" s="200"/>
    </row>
    <row r="735" spans="1:2" ht="15.75" customHeight="1">
      <c r="A735" s="199"/>
      <c r="B735" s="200"/>
    </row>
    <row r="736" spans="1:2" ht="15.75" customHeight="1">
      <c r="A736" s="199"/>
      <c r="B736" s="200"/>
    </row>
    <row r="737" spans="1:2" ht="15.75" customHeight="1">
      <c r="A737" s="199"/>
      <c r="B737" s="200"/>
    </row>
    <row r="738" spans="1:2" ht="15.75" customHeight="1">
      <c r="A738" s="199"/>
      <c r="B738" s="200"/>
    </row>
    <row r="739" spans="1:2" ht="15.75" customHeight="1">
      <c r="A739" s="199"/>
      <c r="B739" s="200"/>
    </row>
    <row r="740" spans="1:2" ht="15.75" customHeight="1">
      <c r="A740" s="199"/>
      <c r="B740" s="200"/>
    </row>
    <row r="741" spans="1:2" ht="15.75" customHeight="1">
      <c r="A741" s="199"/>
      <c r="B741" s="200"/>
    </row>
    <row r="742" spans="1:2" ht="15.75" customHeight="1">
      <c r="A742" s="199"/>
      <c r="B742" s="200"/>
    </row>
    <row r="743" spans="1:2" ht="15.75" customHeight="1">
      <c r="A743" s="199"/>
      <c r="B743" s="200"/>
    </row>
    <row r="744" spans="1:2" ht="15.75" customHeight="1">
      <c r="A744" s="199"/>
      <c r="B744" s="200"/>
    </row>
    <row r="745" spans="1:2" ht="15.75" customHeight="1">
      <c r="A745" s="199"/>
      <c r="B745" s="200"/>
    </row>
    <row r="746" spans="1:2" ht="15.75" customHeight="1">
      <c r="A746" s="199"/>
      <c r="B746" s="200"/>
    </row>
    <row r="747" spans="1:2" ht="15.75" customHeight="1">
      <c r="A747" s="199"/>
      <c r="B747" s="200"/>
    </row>
    <row r="748" spans="1:2" ht="15.75" customHeight="1">
      <c r="A748" s="199"/>
      <c r="B748" s="200"/>
    </row>
    <row r="749" spans="1:2" ht="15.75" customHeight="1">
      <c r="A749" s="199"/>
      <c r="B749" s="200"/>
    </row>
    <row r="750" spans="1:2" ht="15.75" customHeight="1">
      <c r="A750" s="199"/>
      <c r="B750" s="200"/>
    </row>
    <row r="751" spans="1:2" ht="15.75" customHeight="1">
      <c r="A751" s="199"/>
      <c r="B751" s="200"/>
    </row>
    <row r="752" spans="1:2" ht="15.75" customHeight="1">
      <c r="A752" s="199"/>
      <c r="B752" s="200"/>
    </row>
    <row r="753" spans="1:2" ht="15.75" customHeight="1">
      <c r="A753" s="199"/>
      <c r="B753" s="200"/>
    </row>
    <row r="754" spans="1:2" ht="15.75" customHeight="1">
      <c r="A754" s="199"/>
      <c r="B754" s="200"/>
    </row>
    <row r="755" spans="1:2" ht="15.75" customHeight="1">
      <c r="A755" s="199"/>
      <c r="B755" s="200"/>
    </row>
    <row r="756" spans="1:2" ht="15.75" customHeight="1">
      <c r="A756" s="199"/>
      <c r="B756" s="200"/>
    </row>
    <row r="757" spans="1:2" ht="15.75" customHeight="1">
      <c r="A757" s="199"/>
      <c r="B757" s="200"/>
    </row>
    <row r="758" spans="1:2" ht="15.75" customHeight="1">
      <c r="A758" s="199"/>
      <c r="B758" s="200"/>
    </row>
    <row r="759" spans="1:2" ht="15.75" customHeight="1">
      <c r="A759" s="199"/>
      <c r="B759" s="200"/>
    </row>
    <row r="760" spans="1:2" ht="15.75" customHeight="1">
      <c r="A760" s="199"/>
      <c r="B760" s="200"/>
    </row>
    <row r="761" spans="1:2" ht="15.75" customHeight="1">
      <c r="A761" s="199"/>
      <c r="B761" s="200"/>
    </row>
    <row r="762" spans="1:2" ht="15.75" customHeight="1">
      <c r="A762" s="199"/>
      <c r="B762" s="200"/>
    </row>
    <row r="763" spans="1:2" ht="15.75" customHeight="1">
      <c r="A763" s="199"/>
      <c r="B763" s="200"/>
    </row>
    <row r="764" spans="1:2" ht="15.75" customHeight="1">
      <c r="A764" s="199"/>
      <c r="B764" s="200"/>
    </row>
    <row r="765" spans="1:2" ht="15.75" customHeight="1">
      <c r="A765" s="199"/>
      <c r="B765" s="200"/>
    </row>
    <row r="766" spans="1:2" ht="15.75" customHeight="1">
      <c r="A766" s="199"/>
      <c r="B766" s="200"/>
    </row>
    <row r="767" spans="1:2" ht="15.75" customHeight="1">
      <c r="A767" s="199"/>
      <c r="B767" s="200"/>
    </row>
    <row r="768" spans="1:2" ht="15.75" customHeight="1">
      <c r="A768" s="199"/>
      <c r="B768" s="200"/>
    </row>
    <row r="769" spans="1:2" ht="15.75" customHeight="1">
      <c r="A769" s="199"/>
      <c r="B769" s="200"/>
    </row>
    <row r="770" spans="1:2" ht="15.75" customHeight="1">
      <c r="A770" s="199"/>
      <c r="B770" s="200"/>
    </row>
    <row r="771" spans="1:2" ht="15.75" customHeight="1">
      <c r="A771" s="199"/>
      <c r="B771" s="200"/>
    </row>
    <row r="772" spans="1:2" ht="15.75" customHeight="1">
      <c r="A772" s="199"/>
      <c r="B772" s="200"/>
    </row>
    <row r="773" spans="1:2" ht="15.75" customHeight="1">
      <c r="A773" s="199"/>
      <c r="B773" s="200"/>
    </row>
    <row r="774" spans="1:2" ht="15.75" customHeight="1">
      <c r="A774" s="199"/>
      <c r="B774" s="200"/>
    </row>
    <row r="775" spans="1:2" ht="15.75" customHeight="1">
      <c r="A775" s="199"/>
      <c r="B775" s="200"/>
    </row>
    <row r="776" spans="1:2" ht="15.75" customHeight="1">
      <c r="A776" s="199"/>
      <c r="B776" s="200"/>
    </row>
    <row r="777" spans="1:2" ht="15.75" customHeight="1">
      <c r="A777" s="199"/>
      <c r="B777" s="200"/>
    </row>
    <row r="778" spans="1:2" ht="15.75" customHeight="1">
      <c r="A778" s="199"/>
      <c r="B778" s="200"/>
    </row>
    <row r="779" spans="1:2" ht="15.75" customHeight="1">
      <c r="A779" s="199"/>
      <c r="B779" s="200"/>
    </row>
    <row r="780" spans="1:2" ht="15.75" customHeight="1">
      <c r="A780" s="199"/>
      <c r="B780" s="200"/>
    </row>
    <row r="781" spans="1:2" ht="15.75" customHeight="1">
      <c r="A781" s="199"/>
      <c r="B781" s="200"/>
    </row>
    <row r="782" spans="1:2" ht="15.75" customHeight="1">
      <c r="A782" s="199"/>
      <c r="B782" s="200"/>
    </row>
    <row r="783" spans="1:2" ht="15.75" customHeight="1">
      <c r="A783" s="199"/>
      <c r="B783" s="200"/>
    </row>
    <row r="784" spans="1:2" ht="15.75" customHeight="1">
      <c r="A784" s="199"/>
      <c r="B784" s="200"/>
    </row>
    <row r="785" spans="1:2" ht="15.75" customHeight="1">
      <c r="A785" s="199"/>
      <c r="B785" s="200"/>
    </row>
    <row r="786" spans="1:2" ht="15.75" customHeight="1">
      <c r="A786" s="199"/>
      <c r="B786" s="200"/>
    </row>
    <row r="787" spans="1:2" ht="15.75" customHeight="1">
      <c r="A787" s="199"/>
      <c r="B787" s="200"/>
    </row>
    <row r="788" spans="1:2" ht="15.75" customHeight="1">
      <c r="A788" s="199"/>
      <c r="B788" s="200"/>
    </row>
    <row r="789" spans="1:2" ht="15.75" customHeight="1">
      <c r="A789" s="199"/>
      <c r="B789" s="200"/>
    </row>
    <row r="790" spans="1:2" ht="15.75" customHeight="1">
      <c r="A790" s="199"/>
      <c r="B790" s="200"/>
    </row>
    <row r="791" spans="1:2" ht="15.75" customHeight="1">
      <c r="A791" s="199"/>
      <c r="B791" s="200"/>
    </row>
    <row r="792" spans="1:2" ht="15.75" customHeight="1">
      <c r="A792" s="199"/>
      <c r="B792" s="200"/>
    </row>
    <row r="793" spans="1:2" ht="15.75" customHeight="1">
      <c r="A793" s="199"/>
      <c r="B793" s="200"/>
    </row>
    <row r="794" spans="1:2" ht="15.75" customHeight="1">
      <c r="A794" s="199"/>
      <c r="B794" s="200"/>
    </row>
    <row r="795" spans="1:2" ht="15.75" customHeight="1">
      <c r="A795" s="199"/>
      <c r="B795" s="200"/>
    </row>
    <row r="796" spans="1:2" ht="15.75" customHeight="1">
      <c r="A796" s="199"/>
      <c r="B796" s="200"/>
    </row>
    <row r="797" spans="1:2" ht="15.75" customHeight="1">
      <c r="A797" s="199"/>
      <c r="B797" s="200"/>
    </row>
    <row r="798" spans="1:2" ht="15.75" customHeight="1">
      <c r="A798" s="199"/>
      <c r="B798" s="200"/>
    </row>
    <row r="799" spans="1:2" ht="15.75" customHeight="1">
      <c r="A799" s="199"/>
      <c r="B799" s="200"/>
    </row>
    <row r="800" spans="1:2" ht="15.75" customHeight="1">
      <c r="A800" s="199"/>
      <c r="B800" s="200"/>
    </row>
    <row r="801" spans="1:2" ht="15.75" customHeight="1">
      <c r="A801" s="199"/>
      <c r="B801" s="200"/>
    </row>
    <row r="802" spans="1:2" ht="15.75" customHeight="1">
      <c r="A802" s="199"/>
      <c r="B802" s="200"/>
    </row>
    <row r="803" spans="1:2" ht="15.75" customHeight="1">
      <c r="A803" s="199"/>
      <c r="B803" s="200"/>
    </row>
    <row r="804" spans="1:2" ht="15.75" customHeight="1">
      <c r="A804" s="199"/>
      <c r="B804" s="200"/>
    </row>
    <row r="805" spans="1:2" ht="15.75" customHeight="1">
      <c r="A805" s="199"/>
      <c r="B805" s="200"/>
    </row>
    <row r="806" spans="1:2" ht="15.75" customHeight="1">
      <c r="A806" s="199"/>
      <c r="B806" s="200"/>
    </row>
    <row r="807" spans="1:2" ht="15.75" customHeight="1">
      <c r="A807" s="199"/>
      <c r="B807" s="200"/>
    </row>
    <row r="808" spans="1:2" ht="15.75" customHeight="1">
      <c r="A808" s="199"/>
      <c r="B808" s="200"/>
    </row>
    <row r="809" spans="1:2" ht="15.75" customHeight="1">
      <c r="A809" s="199"/>
      <c r="B809" s="200"/>
    </row>
    <row r="810" spans="1:2" ht="15.75" customHeight="1">
      <c r="A810" s="199"/>
      <c r="B810" s="200"/>
    </row>
    <row r="811" spans="1:2" ht="15.75" customHeight="1">
      <c r="A811" s="199"/>
      <c r="B811" s="200"/>
    </row>
    <row r="812" spans="1:2" ht="15.75" customHeight="1">
      <c r="A812" s="199"/>
      <c r="B812" s="200"/>
    </row>
    <row r="813" spans="1:2" ht="15.75" customHeight="1">
      <c r="A813" s="199"/>
      <c r="B813" s="200"/>
    </row>
    <row r="814" spans="1:2" ht="15.75" customHeight="1">
      <c r="A814" s="199"/>
      <c r="B814" s="200"/>
    </row>
    <row r="815" spans="1:2" ht="15.75" customHeight="1">
      <c r="A815" s="199"/>
      <c r="B815" s="200"/>
    </row>
    <row r="816" spans="1:2" ht="15.75" customHeight="1">
      <c r="A816" s="199"/>
      <c r="B816" s="200"/>
    </row>
    <row r="817" spans="1:2" ht="15.75" customHeight="1">
      <c r="A817" s="199"/>
      <c r="B817" s="200"/>
    </row>
    <row r="818" spans="1:2" ht="15.75" customHeight="1">
      <c r="A818" s="199"/>
      <c r="B818" s="200"/>
    </row>
    <row r="819" spans="1:2" ht="15.75" customHeight="1">
      <c r="A819" s="199"/>
      <c r="B819" s="200"/>
    </row>
    <row r="820" spans="1:2" ht="15.75" customHeight="1">
      <c r="A820" s="199"/>
      <c r="B820" s="200"/>
    </row>
    <row r="821" spans="1:2" ht="15.75" customHeight="1">
      <c r="A821" s="199"/>
      <c r="B821" s="200"/>
    </row>
    <row r="822" spans="1:2" ht="15.75" customHeight="1">
      <c r="A822" s="199"/>
      <c r="B822" s="200"/>
    </row>
    <row r="823" spans="1:2" ht="15.75" customHeight="1">
      <c r="A823" s="199"/>
      <c r="B823" s="200"/>
    </row>
    <row r="824" spans="1:2" ht="15.75" customHeight="1">
      <c r="A824" s="199"/>
      <c r="B824" s="200"/>
    </row>
    <row r="825" spans="1:2" ht="15.75" customHeight="1">
      <c r="A825" s="199"/>
      <c r="B825" s="200"/>
    </row>
    <row r="826" spans="1:2" ht="15.75" customHeight="1">
      <c r="A826" s="199"/>
      <c r="B826" s="200"/>
    </row>
    <row r="827" spans="1:2" ht="15.75" customHeight="1">
      <c r="A827" s="199"/>
      <c r="B827" s="200"/>
    </row>
    <row r="828" spans="1:2" ht="15.75" customHeight="1">
      <c r="A828" s="199"/>
      <c r="B828" s="200"/>
    </row>
    <row r="829" spans="1:2" ht="15.75" customHeight="1">
      <c r="A829" s="199"/>
      <c r="B829" s="200"/>
    </row>
    <row r="830" spans="1:2" ht="15.75" customHeight="1">
      <c r="A830" s="199"/>
      <c r="B830" s="200"/>
    </row>
    <row r="831" spans="1:2" ht="15.75" customHeight="1">
      <c r="A831" s="199"/>
      <c r="B831" s="200"/>
    </row>
    <row r="832" spans="1:2" ht="15.75" customHeight="1">
      <c r="A832" s="199"/>
      <c r="B832" s="200"/>
    </row>
    <row r="833" spans="1:2" ht="15.75" customHeight="1">
      <c r="A833" s="199"/>
      <c r="B833" s="200"/>
    </row>
    <row r="834" spans="1:2" ht="15.75" customHeight="1">
      <c r="A834" s="199"/>
      <c r="B834" s="200"/>
    </row>
    <row r="835" spans="1:2" ht="15.75" customHeight="1">
      <c r="A835" s="199"/>
      <c r="B835" s="200"/>
    </row>
    <row r="836" spans="1:2" ht="15.75" customHeight="1">
      <c r="A836" s="199"/>
      <c r="B836" s="200"/>
    </row>
    <row r="837" spans="1:2" ht="15.75" customHeight="1">
      <c r="A837" s="199"/>
      <c r="B837" s="200"/>
    </row>
    <row r="838" spans="1:2" ht="15.75" customHeight="1">
      <c r="A838" s="199"/>
      <c r="B838" s="200"/>
    </row>
    <row r="839" spans="1:2" ht="15.75" customHeight="1">
      <c r="A839" s="199"/>
      <c r="B839" s="200"/>
    </row>
    <row r="840" spans="1:2" ht="15.75" customHeight="1">
      <c r="A840" s="199"/>
      <c r="B840" s="200"/>
    </row>
    <row r="841" spans="1:2" ht="15.75" customHeight="1">
      <c r="A841" s="199"/>
      <c r="B841" s="200"/>
    </row>
    <row r="842" spans="1:2" ht="15.75" customHeight="1">
      <c r="A842" s="199"/>
      <c r="B842" s="200"/>
    </row>
    <row r="843" spans="1:2" ht="15.75" customHeight="1">
      <c r="A843" s="199"/>
      <c r="B843" s="200"/>
    </row>
    <row r="844" spans="1:2" ht="15.75" customHeight="1">
      <c r="A844" s="199"/>
      <c r="B844" s="200"/>
    </row>
    <row r="845" spans="1:2" ht="15.75" customHeight="1">
      <c r="A845" s="199"/>
      <c r="B845" s="200"/>
    </row>
    <row r="846" spans="1:2" ht="15.75" customHeight="1">
      <c r="A846" s="199"/>
      <c r="B846" s="200"/>
    </row>
    <row r="847" spans="1:2" ht="15.75" customHeight="1">
      <c r="A847" s="199"/>
      <c r="B847" s="200"/>
    </row>
    <row r="848" spans="1:2" ht="15.75" customHeight="1">
      <c r="A848" s="199"/>
      <c r="B848" s="200"/>
    </row>
    <row r="849" spans="1:2" ht="15.75" customHeight="1">
      <c r="A849" s="199"/>
      <c r="B849" s="200"/>
    </row>
    <row r="850" spans="1:2" ht="15.75" customHeight="1">
      <c r="A850" s="199"/>
      <c r="B850" s="200"/>
    </row>
    <row r="851" spans="1:2" ht="15.75" customHeight="1">
      <c r="A851" s="199"/>
      <c r="B851" s="200"/>
    </row>
    <row r="852" spans="1:2" ht="15.75" customHeight="1">
      <c r="A852" s="199"/>
      <c r="B852" s="200"/>
    </row>
    <row r="853" spans="1:2" ht="15.75" customHeight="1">
      <c r="A853" s="199"/>
      <c r="B853" s="200"/>
    </row>
    <row r="854" spans="1:2" ht="15.75" customHeight="1">
      <c r="A854" s="199"/>
      <c r="B854" s="200"/>
    </row>
    <row r="855" spans="1:2" ht="15.75" customHeight="1">
      <c r="A855" s="199"/>
      <c r="B855" s="200"/>
    </row>
    <row r="856" spans="1:2" ht="15.75" customHeight="1">
      <c r="A856" s="199"/>
      <c r="B856" s="200"/>
    </row>
    <row r="857" spans="1:2" ht="15.75" customHeight="1">
      <c r="A857" s="199"/>
      <c r="B857" s="200"/>
    </row>
    <row r="858" spans="1:2" ht="15.75" customHeight="1">
      <c r="A858" s="199"/>
      <c r="B858" s="200"/>
    </row>
    <row r="859" spans="1:2" ht="15.75" customHeight="1">
      <c r="A859" s="199"/>
      <c r="B859" s="200"/>
    </row>
    <row r="860" spans="1:2" ht="15.75" customHeight="1">
      <c r="A860" s="199"/>
      <c r="B860" s="200"/>
    </row>
    <row r="861" spans="1:2" ht="15.75" customHeight="1">
      <c r="A861" s="199"/>
      <c r="B861" s="200"/>
    </row>
    <row r="862" spans="1:2" ht="15.75" customHeight="1">
      <c r="A862" s="199"/>
      <c r="B862" s="200"/>
    </row>
    <row r="863" spans="1:2" ht="15.75" customHeight="1">
      <c r="A863" s="199"/>
      <c r="B863" s="200"/>
    </row>
    <row r="864" spans="1:2" ht="15.75" customHeight="1">
      <c r="A864" s="199"/>
      <c r="B864" s="200"/>
    </row>
    <row r="865" spans="1:2" ht="15.75" customHeight="1">
      <c r="A865" s="199"/>
      <c r="B865" s="200"/>
    </row>
    <row r="866" spans="1:2" ht="15.75" customHeight="1">
      <c r="A866" s="199"/>
      <c r="B866" s="200"/>
    </row>
    <row r="867" spans="1:2" ht="15.75" customHeight="1">
      <c r="A867" s="199"/>
      <c r="B867" s="200"/>
    </row>
    <row r="868" spans="1:2" ht="15.75" customHeight="1">
      <c r="A868" s="199"/>
      <c r="B868" s="200"/>
    </row>
    <row r="869" spans="1:2" ht="15.75" customHeight="1">
      <c r="A869" s="199"/>
      <c r="B869" s="200"/>
    </row>
    <row r="870" spans="1:2" ht="15.75" customHeight="1">
      <c r="A870" s="199"/>
      <c r="B870" s="200"/>
    </row>
    <row r="871" spans="1:2" ht="15.75" customHeight="1">
      <c r="A871" s="199"/>
      <c r="B871" s="200"/>
    </row>
    <row r="872" spans="1:2" ht="15.75" customHeight="1">
      <c r="A872" s="199"/>
      <c r="B872" s="200"/>
    </row>
    <row r="873" spans="1:2" ht="15.75" customHeight="1">
      <c r="A873" s="199"/>
      <c r="B873" s="200"/>
    </row>
    <row r="874" spans="1:2" ht="15.75" customHeight="1">
      <c r="A874" s="199"/>
      <c r="B874" s="200"/>
    </row>
    <row r="875" spans="1:2" ht="15.75" customHeight="1">
      <c r="A875" s="199"/>
      <c r="B875" s="200"/>
    </row>
    <row r="876" spans="1:2" ht="15.75" customHeight="1">
      <c r="A876" s="199"/>
      <c r="B876" s="200"/>
    </row>
    <row r="877" spans="1:2" ht="15.75" customHeight="1">
      <c r="A877" s="199"/>
      <c r="B877" s="200"/>
    </row>
    <row r="878" spans="1:2" ht="15.75" customHeight="1">
      <c r="A878" s="199"/>
      <c r="B878" s="200"/>
    </row>
    <row r="879" spans="1:2" ht="15.75" customHeight="1">
      <c r="A879" s="199"/>
      <c r="B879" s="200"/>
    </row>
    <row r="880" spans="1:2" ht="15.75" customHeight="1">
      <c r="A880" s="199"/>
      <c r="B880" s="200"/>
    </row>
    <row r="881" spans="1:2" ht="15.75" customHeight="1">
      <c r="A881" s="199"/>
      <c r="B881" s="200"/>
    </row>
    <row r="882" spans="1:2" ht="15.75" customHeight="1">
      <c r="A882" s="199"/>
      <c r="B882" s="200"/>
    </row>
    <row r="883" spans="1:2" ht="15.75" customHeight="1">
      <c r="A883" s="199"/>
      <c r="B883" s="200"/>
    </row>
    <row r="884" spans="1:2" ht="15.75" customHeight="1">
      <c r="A884" s="199"/>
      <c r="B884" s="200"/>
    </row>
    <row r="885" spans="1:2" ht="15.75" customHeight="1">
      <c r="A885" s="199"/>
      <c r="B885" s="200"/>
    </row>
    <row r="886" spans="1:2" ht="15.75" customHeight="1">
      <c r="A886" s="199"/>
      <c r="B886" s="200"/>
    </row>
    <row r="887" spans="1:2" ht="15.75" customHeight="1">
      <c r="A887" s="199"/>
      <c r="B887" s="200"/>
    </row>
    <row r="888" spans="1:2" ht="15.75" customHeight="1">
      <c r="A888" s="199"/>
      <c r="B888" s="200"/>
    </row>
    <row r="889" spans="1:2" ht="15.75" customHeight="1">
      <c r="A889" s="199"/>
      <c r="B889" s="200"/>
    </row>
    <row r="890" spans="1:2" ht="15.75" customHeight="1">
      <c r="A890" s="199"/>
      <c r="B890" s="200"/>
    </row>
    <row r="891" spans="1:2" ht="15.75" customHeight="1">
      <c r="A891" s="199"/>
      <c r="B891" s="200"/>
    </row>
    <row r="892" spans="1:2" ht="15.75" customHeight="1">
      <c r="A892" s="199"/>
      <c r="B892" s="200"/>
    </row>
    <row r="893" spans="1:2" ht="15.75" customHeight="1">
      <c r="A893" s="199"/>
      <c r="B893" s="200"/>
    </row>
    <row r="894" spans="1:2" ht="15.75" customHeight="1">
      <c r="A894" s="199"/>
      <c r="B894" s="200"/>
    </row>
    <row r="895" spans="1:2" ht="15.75" customHeight="1">
      <c r="A895" s="199"/>
      <c r="B895" s="200"/>
    </row>
    <row r="896" spans="1:2" ht="15.75" customHeight="1">
      <c r="A896" s="199"/>
      <c r="B896" s="200"/>
    </row>
    <row r="897" spans="1:2" ht="15.75" customHeight="1">
      <c r="A897" s="199"/>
      <c r="B897" s="200"/>
    </row>
    <row r="898" spans="1:2" ht="15.75" customHeight="1">
      <c r="A898" s="199"/>
      <c r="B898" s="200"/>
    </row>
    <row r="899" spans="1:2" ht="15.75" customHeight="1">
      <c r="A899" s="199"/>
      <c r="B899" s="200"/>
    </row>
    <row r="900" spans="1:2" ht="15.75" customHeight="1">
      <c r="A900" s="199"/>
      <c r="B900" s="200"/>
    </row>
    <row r="901" spans="1:2" ht="15.75" customHeight="1">
      <c r="A901" s="199"/>
      <c r="B901" s="200"/>
    </row>
    <row r="902" spans="1:2" ht="15.75" customHeight="1">
      <c r="A902" s="199"/>
      <c r="B902" s="200"/>
    </row>
    <row r="903" spans="1:2" ht="15.75" customHeight="1">
      <c r="A903" s="199"/>
      <c r="B903" s="200"/>
    </row>
    <row r="904" spans="1:2" ht="15.75" customHeight="1">
      <c r="A904" s="199"/>
      <c r="B904" s="200"/>
    </row>
    <row r="905" spans="1:2" ht="15.75" customHeight="1">
      <c r="A905" s="199"/>
      <c r="B905" s="200"/>
    </row>
    <row r="906" spans="1:2" ht="15.75" customHeight="1">
      <c r="A906" s="199"/>
      <c r="B906" s="200"/>
    </row>
    <row r="907" spans="1:2" ht="15.75" customHeight="1">
      <c r="A907" s="199"/>
      <c r="B907" s="200"/>
    </row>
    <row r="908" spans="1:2" ht="15.75" customHeight="1">
      <c r="A908" s="199"/>
      <c r="B908" s="200"/>
    </row>
    <row r="909" spans="1:2" ht="15.75" customHeight="1">
      <c r="A909" s="199"/>
      <c r="B909" s="200"/>
    </row>
    <row r="910" spans="1:2" ht="15.75" customHeight="1">
      <c r="A910" s="199"/>
      <c r="B910" s="200"/>
    </row>
    <row r="911" spans="1:2" ht="15.75" customHeight="1">
      <c r="A911" s="199"/>
      <c r="B911" s="200"/>
    </row>
    <row r="912" spans="1:2" ht="15.75" customHeight="1">
      <c r="A912" s="199"/>
      <c r="B912" s="200"/>
    </row>
    <row r="913" spans="1:2" ht="15.75" customHeight="1">
      <c r="A913" s="199"/>
      <c r="B913" s="200"/>
    </row>
    <row r="914" spans="1:2" ht="15.75" customHeight="1">
      <c r="A914" s="199"/>
      <c r="B914" s="200"/>
    </row>
    <row r="915" spans="1:2" ht="15.75" customHeight="1">
      <c r="A915" s="199"/>
      <c r="B915" s="200"/>
    </row>
    <row r="916" spans="1:2" ht="15.75" customHeight="1">
      <c r="A916" s="199"/>
      <c r="B916" s="200"/>
    </row>
    <row r="917" spans="1:2" ht="15.75" customHeight="1">
      <c r="A917" s="199"/>
      <c r="B917" s="200"/>
    </row>
    <row r="918" spans="1:2" ht="15.75" customHeight="1">
      <c r="A918" s="199"/>
      <c r="B918" s="200"/>
    </row>
    <row r="919" spans="1:2" ht="15.75" customHeight="1">
      <c r="A919" s="199"/>
      <c r="B919" s="200"/>
    </row>
    <row r="920" spans="1:2" ht="15.75" customHeight="1">
      <c r="A920" s="199"/>
      <c r="B920" s="200"/>
    </row>
    <row r="921" spans="1:2" ht="15.75" customHeight="1">
      <c r="A921" s="199"/>
      <c r="B921" s="200"/>
    </row>
    <row r="922" spans="1:2" ht="15.75" customHeight="1">
      <c r="A922" s="199"/>
      <c r="B922" s="200"/>
    </row>
    <row r="923" spans="1:2" ht="15.75" customHeight="1">
      <c r="A923" s="199"/>
      <c r="B923" s="200"/>
    </row>
    <row r="924" spans="1:2" ht="15.75" customHeight="1">
      <c r="A924" s="199"/>
      <c r="B924" s="200"/>
    </row>
    <row r="925" spans="1:2" ht="15.75" customHeight="1">
      <c r="A925" s="199"/>
      <c r="B925" s="200"/>
    </row>
    <row r="926" spans="1:2" ht="15.75" customHeight="1">
      <c r="A926" s="199"/>
      <c r="B926" s="200"/>
    </row>
    <row r="927" spans="1:2" ht="15.75" customHeight="1">
      <c r="A927" s="199"/>
      <c r="B927" s="200"/>
    </row>
    <row r="928" spans="1:2" ht="15.75" customHeight="1">
      <c r="A928" s="199"/>
      <c r="B928" s="200"/>
    </row>
    <row r="929" spans="1:2" ht="15.75" customHeight="1">
      <c r="A929" s="199"/>
      <c r="B929" s="200"/>
    </row>
    <row r="930" spans="1:2" ht="15.75" customHeight="1">
      <c r="A930" s="199"/>
      <c r="B930" s="200"/>
    </row>
    <row r="931" spans="1:2" ht="15.75" customHeight="1">
      <c r="A931" s="199"/>
      <c r="B931" s="200"/>
    </row>
    <row r="932" spans="1:2" ht="15.75" customHeight="1">
      <c r="A932" s="199"/>
      <c r="B932" s="200"/>
    </row>
    <row r="933" spans="1:2" ht="15.75" customHeight="1">
      <c r="A933" s="199"/>
      <c r="B933" s="200"/>
    </row>
    <row r="934" spans="1:2" ht="15.75" customHeight="1">
      <c r="A934" s="199"/>
      <c r="B934" s="200"/>
    </row>
    <row r="935" spans="1:2" ht="15.75" customHeight="1">
      <c r="A935" s="199"/>
      <c r="B935" s="200"/>
    </row>
    <row r="936" spans="1:2" ht="15.75" customHeight="1">
      <c r="A936" s="199"/>
      <c r="B936" s="200"/>
    </row>
    <row r="937" spans="1:2" ht="15.75" customHeight="1">
      <c r="A937" s="199"/>
      <c r="B937" s="200"/>
    </row>
    <row r="938" spans="1:2" ht="15.75" customHeight="1">
      <c r="A938" s="199"/>
      <c r="B938" s="200"/>
    </row>
    <row r="939" spans="1:2" ht="15.75" customHeight="1">
      <c r="A939" s="199"/>
      <c r="B939" s="200"/>
    </row>
    <row r="940" spans="1:2" ht="15.75" customHeight="1">
      <c r="A940" s="199"/>
      <c r="B940" s="200"/>
    </row>
    <row r="941" spans="1:2" ht="15.75" customHeight="1">
      <c r="A941" s="199"/>
      <c r="B941" s="200"/>
    </row>
    <row r="942" spans="1:2" ht="15.75" customHeight="1">
      <c r="A942" s="199"/>
      <c r="B942" s="200"/>
    </row>
    <row r="943" spans="1:2" ht="15.75" customHeight="1">
      <c r="A943" s="199"/>
      <c r="B943" s="200"/>
    </row>
    <row r="944" spans="1:2" ht="15.75" customHeight="1">
      <c r="A944" s="199"/>
      <c r="B944" s="200"/>
    </row>
    <row r="945" spans="1:2" ht="15.75" customHeight="1">
      <c r="A945" s="199"/>
      <c r="B945" s="200"/>
    </row>
    <row r="946" spans="1:2" ht="15.75" customHeight="1">
      <c r="A946" s="199"/>
      <c r="B946" s="200"/>
    </row>
    <row r="947" spans="1:2" ht="15.75" customHeight="1">
      <c r="A947" s="199"/>
      <c r="B947" s="200"/>
    </row>
    <row r="948" spans="1:2" ht="15.75" customHeight="1">
      <c r="A948" s="199"/>
      <c r="B948" s="200"/>
    </row>
    <row r="949" spans="1:2" ht="15.75" customHeight="1">
      <c r="A949" s="199"/>
      <c r="B949" s="200"/>
    </row>
    <row r="950" spans="1:2" ht="15.75" customHeight="1">
      <c r="A950" s="199"/>
      <c r="B950" s="200"/>
    </row>
    <row r="951" spans="1:2" ht="15.75" customHeight="1">
      <c r="A951" s="199"/>
      <c r="B951" s="200"/>
    </row>
    <row r="952" spans="1:2" ht="15.75" customHeight="1">
      <c r="A952" s="199"/>
      <c r="B952" s="200"/>
    </row>
    <row r="953" spans="1:2" ht="15.75" customHeight="1">
      <c r="A953" s="199"/>
      <c r="B953" s="200"/>
    </row>
    <row r="954" spans="1:2" ht="15.75" customHeight="1">
      <c r="A954" s="199"/>
      <c r="B954" s="200"/>
    </row>
    <row r="955" spans="1:2" ht="15.75" customHeight="1">
      <c r="A955" s="199"/>
      <c r="B955" s="200"/>
    </row>
    <row r="956" spans="1:2" ht="15.75" customHeight="1">
      <c r="A956" s="199"/>
      <c r="B956" s="200"/>
    </row>
    <row r="957" spans="1:2" ht="15.75" customHeight="1">
      <c r="A957" s="199"/>
      <c r="B957" s="200"/>
    </row>
    <row r="958" spans="1:2" ht="15.75" customHeight="1">
      <c r="A958" s="199"/>
      <c r="B958" s="200"/>
    </row>
    <row r="959" spans="1:2" ht="15.75" customHeight="1">
      <c r="A959" s="199"/>
      <c r="B959" s="200"/>
    </row>
    <row r="960" spans="1:2" ht="15.75" customHeight="1">
      <c r="A960" s="199"/>
      <c r="B960" s="200"/>
    </row>
    <row r="961" spans="1:2" ht="15.75" customHeight="1">
      <c r="A961" s="199"/>
      <c r="B961" s="200"/>
    </row>
    <row r="962" spans="1:2" ht="15.75" customHeight="1">
      <c r="A962" s="199"/>
      <c r="B962" s="200"/>
    </row>
    <row r="963" spans="1:2" ht="15.75" customHeight="1">
      <c r="A963" s="199"/>
      <c r="B963" s="200"/>
    </row>
    <row r="964" spans="1:2" ht="15.75" customHeight="1">
      <c r="A964" s="199"/>
      <c r="B964" s="200"/>
    </row>
    <row r="965" spans="1:2" ht="15.75" customHeight="1">
      <c r="A965" s="199"/>
      <c r="B965" s="200"/>
    </row>
    <row r="966" spans="1:2" ht="15.75" customHeight="1">
      <c r="A966" s="199"/>
      <c r="B966" s="200"/>
    </row>
    <row r="967" spans="1:2" ht="15.75" customHeight="1">
      <c r="A967" s="199"/>
      <c r="B967" s="200"/>
    </row>
    <row r="968" spans="1:2" ht="15.75" customHeight="1">
      <c r="A968" s="199"/>
      <c r="B968" s="200"/>
    </row>
    <row r="969" spans="1:2" ht="15.75" customHeight="1">
      <c r="A969" s="199"/>
      <c r="B969" s="200"/>
    </row>
    <row r="970" spans="1:2" ht="15.75" customHeight="1">
      <c r="A970" s="199"/>
      <c r="B970" s="200"/>
    </row>
    <row r="971" spans="1:2" ht="15.75" customHeight="1">
      <c r="A971" s="199"/>
      <c r="B971" s="200"/>
    </row>
    <row r="972" spans="1:2" ht="15.75" customHeight="1">
      <c r="A972" s="199"/>
      <c r="B972" s="200"/>
    </row>
    <row r="973" spans="1:2" ht="15.75" customHeight="1">
      <c r="A973" s="199"/>
      <c r="B973" s="200"/>
    </row>
    <row r="974" spans="1:2" ht="15.75" customHeight="1">
      <c r="A974" s="199"/>
      <c r="B974" s="200"/>
    </row>
    <row r="975" spans="1:2" ht="15.75" customHeight="1">
      <c r="A975" s="199"/>
      <c r="B975" s="200"/>
    </row>
    <row r="976" spans="1:2" ht="15.75" customHeight="1">
      <c r="A976" s="199"/>
      <c r="B976" s="200"/>
    </row>
    <row r="977" spans="1:2" ht="15.75" customHeight="1">
      <c r="A977" s="199"/>
      <c r="B977" s="200"/>
    </row>
    <row r="978" spans="1:2" ht="15.75" customHeight="1">
      <c r="A978" s="199"/>
      <c r="B978" s="200"/>
    </row>
    <row r="979" spans="1:2" ht="15.75" customHeight="1">
      <c r="A979" s="199"/>
      <c r="B979" s="200"/>
    </row>
    <row r="980" spans="1:2" ht="15.75" customHeight="1">
      <c r="A980" s="199"/>
      <c r="B980" s="200"/>
    </row>
    <row r="981" spans="1:2" ht="15.75" customHeight="1">
      <c r="A981" s="199"/>
      <c r="B981" s="200"/>
    </row>
    <row r="982" spans="1:2" ht="15.75" customHeight="1">
      <c r="A982" s="199"/>
      <c r="B982" s="200"/>
    </row>
    <row r="983" spans="1:2" ht="15.75" customHeight="1">
      <c r="A983" s="199"/>
      <c r="B983" s="200"/>
    </row>
    <row r="984" spans="1:2" ht="15.75" customHeight="1">
      <c r="A984" s="199"/>
      <c r="B984" s="200"/>
    </row>
    <row r="985" spans="1:2" ht="15.75" customHeight="1">
      <c r="A985" s="199"/>
      <c r="B985" s="200"/>
    </row>
    <row r="986" spans="1:2" ht="15.75" customHeight="1">
      <c r="A986" s="199"/>
      <c r="B986" s="200"/>
    </row>
    <row r="987" spans="1:2" ht="15.75" customHeight="1">
      <c r="A987" s="199"/>
      <c r="B987" s="200"/>
    </row>
    <row r="988" spans="1:2" ht="15.75" customHeight="1">
      <c r="A988" s="199"/>
      <c r="B988" s="200"/>
    </row>
    <row r="989" spans="1:2" ht="15.75" customHeight="1">
      <c r="A989" s="199"/>
      <c r="B989" s="200"/>
    </row>
    <row r="990" spans="1:2" ht="15.75" customHeight="1">
      <c r="A990" s="199"/>
      <c r="B990" s="200"/>
    </row>
    <row r="991" spans="1:2" ht="15.75" customHeight="1">
      <c r="A991" s="199"/>
      <c r="B991" s="200"/>
    </row>
    <row r="992" spans="1:2" ht="15.75" customHeight="1">
      <c r="A992" s="199"/>
      <c r="B992" s="200"/>
    </row>
    <row r="993" spans="1:2" ht="15.75" customHeight="1">
      <c r="A993" s="199"/>
      <c r="B993" s="200"/>
    </row>
    <row r="994" spans="1:2" ht="15.75" customHeight="1">
      <c r="A994" s="199"/>
      <c r="B994" s="200"/>
    </row>
    <row r="995" spans="1:2" ht="15.75" customHeight="1">
      <c r="A995" s="199"/>
      <c r="B995" s="200"/>
    </row>
    <row r="996" spans="1:2" ht="15.75" customHeight="1">
      <c r="A996" s="199"/>
      <c r="B996" s="200"/>
    </row>
    <row r="997" spans="1:2" ht="15.75" customHeight="1">
      <c r="A997" s="199"/>
      <c r="B997" s="200"/>
    </row>
    <row r="998" spans="1:2" ht="15.75" customHeight="1">
      <c r="A998" s="199"/>
      <c r="B998" s="200"/>
    </row>
    <row r="999" spans="1:2" ht="15.75" customHeight="1">
      <c r="A999" s="199"/>
      <c r="B999" s="200"/>
    </row>
    <row r="1000" spans="1:2" ht="15.75" customHeight="1">
      <c r="A1000" s="199"/>
      <c r="B1000" s="200"/>
    </row>
  </sheetData>
  <mergeCells count="1">
    <mergeCell ref="B8:B9"/>
  </mergeCells>
  <pageMargins left="0.511811024" right="0.511811024" top="0.78740157499999996" bottom="0.78740157499999996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000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63.85546875" customWidth="1"/>
    <col min="2" max="2" width="73.140625" customWidth="1"/>
    <col min="3" max="26" width="8.85546875" customWidth="1"/>
  </cols>
  <sheetData>
    <row r="1" spans="1:2">
      <c r="A1" s="192" t="s">
        <v>203</v>
      </c>
      <c r="B1" s="193" t="str">
        <f>'Apresentação Projeto'!$B$1:$C$1</f>
        <v>Criar ficha de usuário para utilizar no RPG</v>
      </c>
    </row>
    <row r="2" spans="1:2">
      <c r="A2" s="206" t="s">
        <v>204</v>
      </c>
      <c r="B2" s="207" t="s">
        <v>205</v>
      </c>
    </row>
    <row r="3" spans="1:2">
      <c r="A3" s="173"/>
      <c r="B3" s="208"/>
    </row>
    <row r="4" spans="1:2">
      <c r="A4" s="173"/>
      <c r="B4" s="208"/>
    </row>
    <row r="5" spans="1:2">
      <c r="A5" s="173"/>
      <c r="B5" s="208"/>
    </row>
    <row r="6" spans="1:2">
      <c r="A6" s="173"/>
      <c r="B6" s="208"/>
    </row>
    <row r="7" spans="1:2">
      <c r="A7" s="173"/>
      <c r="B7" s="208"/>
    </row>
    <row r="8" spans="1:2">
      <c r="A8" s="173"/>
      <c r="B8" s="208"/>
    </row>
    <row r="9" spans="1:2">
      <c r="A9" s="173"/>
      <c r="B9" s="208"/>
    </row>
    <row r="10" spans="1:2">
      <c r="A10" s="173"/>
      <c r="B10" s="208"/>
    </row>
    <row r="11" spans="1:2">
      <c r="A11" s="173"/>
      <c r="B11" s="208"/>
    </row>
    <row r="12" spans="1:2">
      <c r="A12" s="173"/>
      <c r="B12" s="208"/>
    </row>
    <row r="13" spans="1:2">
      <c r="A13" s="173"/>
      <c r="B13" s="208"/>
    </row>
    <row r="14" spans="1:2">
      <c r="A14" s="173"/>
      <c r="B14" s="208"/>
    </row>
    <row r="15" spans="1:2">
      <c r="A15" s="173"/>
      <c r="B15" s="208"/>
    </row>
    <row r="16" spans="1:2">
      <c r="A16" s="173"/>
      <c r="B16" s="208"/>
    </row>
    <row r="17" spans="1:2">
      <c r="A17" s="173"/>
      <c r="B17" s="208"/>
    </row>
    <row r="18" spans="1:2">
      <c r="A18" s="173"/>
      <c r="B18" s="208"/>
    </row>
    <row r="19" spans="1:2">
      <c r="A19" s="173"/>
      <c r="B19" s="208"/>
    </row>
    <row r="20" spans="1:2">
      <c r="A20" s="173"/>
      <c r="B20" s="208"/>
    </row>
    <row r="21" spans="1:2" ht="15.75" customHeight="1">
      <c r="A21" s="173"/>
      <c r="B21" s="208"/>
    </row>
    <row r="22" spans="1:2" ht="15.75" customHeight="1">
      <c r="A22" s="173"/>
      <c r="B22" s="208"/>
    </row>
    <row r="23" spans="1:2" ht="15.75" customHeight="1">
      <c r="A23" s="173"/>
      <c r="B23" s="208"/>
    </row>
    <row r="24" spans="1:2" ht="15.75" customHeight="1">
      <c r="A24" s="173"/>
      <c r="B24" s="208"/>
    </row>
    <row r="25" spans="1:2" ht="15.75" customHeight="1">
      <c r="A25" s="173"/>
      <c r="B25" s="208"/>
    </row>
    <row r="26" spans="1:2" ht="15.75" customHeight="1">
      <c r="A26" s="173"/>
      <c r="B26" s="208"/>
    </row>
    <row r="27" spans="1:2" ht="15.75" customHeight="1">
      <c r="A27" s="173"/>
      <c r="B27" s="208"/>
    </row>
    <row r="28" spans="1:2" ht="15.75" customHeight="1">
      <c r="A28" s="173"/>
      <c r="B28" s="208"/>
    </row>
    <row r="29" spans="1:2" ht="15.75" customHeight="1">
      <c r="A29" s="173"/>
      <c r="B29" s="208"/>
    </row>
    <row r="30" spans="1:2" ht="15.75" customHeight="1">
      <c r="A30" s="173"/>
      <c r="B30" s="208"/>
    </row>
    <row r="31" spans="1:2" ht="15.75" customHeight="1">
      <c r="A31" s="173"/>
      <c r="B31" s="208"/>
    </row>
    <row r="32" spans="1:2" ht="15.75" customHeight="1">
      <c r="A32" s="173"/>
      <c r="B32" s="208"/>
    </row>
    <row r="33" spans="1:2" ht="15.75" customHeight="1">
      <c r="A33" s="173"/>
      <c r="B33" s="208"/>
    </row>
    <row r="34" spans="1:2" ht="15.75" customHeight="1">
      <c r="A34" s="173"/>
      <c r="B34" s="208"/>
    </row>
    <row r="35" spans="1:2" ht="15.75" customHeight="1">
      <c r="A35" s="173"/>
      <c r="B35" s="208"/>
    </row>
    <row r="36" spans="1:2" ht="15.75" customHeight="1">
      <c r="A36" s="173"/>
      <c r="B36" s="208"/>
    </row>
    <row r="37" spans="1:2" ht="15.75" customHeight="1">
      <c r="A37" s="173"/>
      <c r="B37" s="208"/>
    </row>
    <row r="38" spans="1:2" ht="15.75" customHeight="1">
      <c r="A38" s="173"/>
      <c r="B38" s="208"/>
    </row>
    <row r="39" spans="1:2" ht="15.75" customHeight="1">
      <c r="A39" s="173"/>
      <c r="B39" s="208"/>
    </row>
    <row r="40" spans="1:2" ht="15.75" customHeight="1">
      <c r="A40" s="173"/>
      <c r="B40" s="208"/>
    </row>
    <row r="41" spans="1:2" ht="15.75" customHeight="1">
      <c r="A41" s="173"/>
      <c r="B41" s="208"/>
    </row>
    <row r="42" spans="1:2" ht="15.75" customHeight="1">
      <c r="A42" s="173"/>
      <c r="B42" s="208"/>
    </row>
    <row r="43" spans="1:2" ht="15.75" customHeight="1">
      <c r="A43" s="173"/>
      <c r="B43" s="208"/>
    </row>
    <row r="44" spans="1:2" ht="15.75" customHeight="1">
      <c r="A44" s="173"/>
      <c r="B44" s="208"/>
    </row>
    <row r="45" spans="1:2" ht="15.75" customHeight="1">
      <c r="A45" s="173"/>
      <c r="B45" s="208"/>
    </row>
    <row r="46" spans="1:2" ht="15.75" customHeight="1">
      <c r="A46" s="173"/>
      <c r="B46" s="208"/>
    </row>
    <row r="47" spans="1:2" ht="15.75" customHeight="1">
      <c r="A47" s="173"/>
      <c r="B47" s="208"/>
    </row>
    <row r="48" spans="1:2" ht="15.75" customHeight="1">
      <c r="A48" s="173"/>
      <c r="B48" s="208"/>
    </row>
    <row r="49" spans="1:2" ht="15.75" customHeight="1">
      <c r="A49" s="173"/>
      <c r="B49" s="208"/>
    </row>
    <row r="50" spans="1:2" ht="15.75" customHeight="1">
      <c r="A50" s="173"/>
      <c r="B50" s="208"/>
    </row>
    <row r="51" spans="1:2" ht="15.75" customHeight="1">
      <c r="A51" s="173"/>
      <c r="B51" s="208"/>
    </row>
    <row r="52" spans="1:2" ht="15.75" customHeight="1">
      <c r="A52" s="173"/>
      <c r="B52" s="208"/>
    </row>
    <row r="53" spans="1:2" ht="15.75" customHeight="1">
      <c r="A53" s="173"/>
      <c r="B53" s="208"/>
    </row>
    <row r="54" spans="1:2" ht="15.75" customHeight="1">
      <c r="A54" s="173"/>
      <c r="B54" s="208"/>
    </row>
    <row r="55" spans="1:2" ht="15.75" customHeight="1">
      <c r="A55" s="173"/>
      <c r="B55" s="208"/>
    </row>
    <row r="56" spans="1:2" ht="15.75" customHeight="1">
      <c r="A56" s="173"/>
      <c r="B56" s="208"/>
    </row>
    <row r="57" spans="1:2" ht="15.75" customHeight="1">
      <c r="A57" s="173"/>
      <c r="B57" s="208"/>
    </row>
    <row r="58" spans="1:2" ht="15.75" customHeight="1">
      <c r="A58" s="173"/>
      <c r="B58" s="208"/>
    </row>
    <row r="59" spans="1:2" ht="15.75" customHeight="1">
      <c r="A59" s="173"/>
      <c r="B59" s="208"/>
    </row>
    <row r="60" spans="1:2" ht="15.75" customHeight="1">
      <c r="A60" s="173"/>
      <c r="B60" s="208"/>
    </row>
    <row r="61" spans="1:2" ht="15.75" customHeight="1">
      <c r="A61" s="173"/>
      <c r="B61" s="208"/>
    </row>
    <row r="62" spans="1:2" ht="15.75" customHeight="1">
      <c r="A62" s="173"/>
      <c r="B62" s="208"/>
    </row>
    <row r="63" spans="1:2" ht="15.75" customHeight="1">
      <c r="A63" s="173"/>
      <c r="B63" s="208"/>
    </row>
    <row r="64" spans="1:2" ht="15.75" customHeight="1">
      <c r="A64" s="173"/>
      <c r="B64" s="208"/>
    </row>
    <row r="65" spans="1:2" ht="15.75" customHeight="1">
      <c r="A65" s="173"/>
      <c r="B65" s="208"/>
    </row>
    <row r="66" spans="1:2" ht="15.75" customHeight="1">
      <c r="A66" s="173"/>
      <c r="B66" s="208"/>
    </row>
    <row r="67" spans="1:2" ht="15.75" customHeight="1">
      <c r="A67" s="173"/>
      <c r="B67" s="208"/>
    </row>
    <row r="68" spans="1:2" ht="15.75" customHeight="1">
      <c r="A68" s="173"/>
      <c r="B68" s="208"/>
    </row>
    <row r="69" spans="1:2" ht="15.75" customHeight="1">
      <c r="A69" s="173"/>
      <c r="B69" s="208"/>
    </row>
    <row r="70" spans="1:2" ht="15.75" customHeight="1">
      <c r="A70" s="173"/>
      <c r="B70" s="208"/>
    </row>
    <row r="71" spans="1:2" ht="15.75" customHeight="1">
      <c r="A71" s="173"/>
      <c r="B71" s="208"/>
    </row>
    <row r="72" spans="1:2" ht="15.75" customHeight="1">
      <c r="A72" s="173"/>
      <c r="B72" s="208"/>
    </row>
    <row r="73" spans="1:2" ht="15.75" customHeight="1">
      <c r="A73" s="173"/>
      <c r="B73" s="208"/>
    </row>
    <row r="74" spans="1:2" ht="15.75" customHeight="1">
      <c r="A74" s="173"/>
      <c r="B74" s="208"/>
    </row>
    <row r="75" spans="1:2" ht="15.75" customHeight="1">
      <c r="A75" s="173"/>
      <c r="B75" s="208"/>
    </row>
    <row r="76" spans="1:2" ht="15.75" customHeight="1">
      <c r="A76" s="173"/>
      <c r="B76" s="208"/>
    </row>
    <row r="77" spans="1:2" ht="15.75" customHeight="1">
      <c r="A77" s="173"/>
      <c r="B77" s="208"/>
    </row>
    <row r="78" spans="1:2" ht="15.75" customHeight="1">
      <c r="A78" s="173"/>
      <c r="B78" s="208"/>
    </row>
    <row r="79" spans="1:2" ht="15.75" customHeight="1">
      <c r="A79" s="173"/>
      <c r="B79" s="208"/>
    </row>
    <row r="80" spans="1:2" ht="15.75" customHeight="1">
      <c r="A80" s="173"/>
      <c r="B80" s="208"/>
    </row>
    <row r="81" spans="1:2" ht="15.75" customHeight="1">
      <c r="A81" s="173"/>
      <c r="B81" s="208"/>
    </row>
    <row r="82" spans="1:2" ht="15.75" customHeight="1">
      <c r="A82" s="173"/>
      <c r="B82" s="208"/>
    </row>
    <row r="83" spans="1:2" ht="15.75" customHeight="1">
      <c r="A83" s="173"/>
      <c r="B83" s="208"/>
    </row>
    <row r="84" spans="1:2" ht="15.75" customHeight="1">
      <c r="A84" s="173"/>
      <c r="B84" s="208"/>
    </row>
    <row r="85" spans="1:2" ht="15.75" customHeight="1">
      <c r="A85" s="173"/>
      <c r="B85" s="208"/>
    </row>
    <row r="86" spans="1:2" ht="15.75" customHeight="1">
      <c r="A86" s="173"/>
      <c r="B86" s="208"/>
    </row>
    <row r="87" spans="1:2" ht="15.75" customHeight="1">
      <c r="A87" s="173"/>
      <c r="B87" s="208"/>
    </row>
    <row r="88" spans="1:2" ht="15.75" customHeight="1">
      <c r="A88" s="173"/>
      <c r="B88" s="208"/>
    </row>
    <row r="89" spans="1:2" ht="15.75" customHeight="1">
      <c r="A89" s="173"/>
      <c r="B89" s="208"/>
    </row>
    <row r="90" spans="1:2" ht="15.75" customHeight="1">
      <c r="A90" s="173"/>
      <c r="B90" s="208"/>
    </row>
    <row r="91" spans="1:2" ht="15.75" customHeight="1">
      <c r="A91" s="173"/>
      <c r="B91" s="208"/>
    </row>
    <row r="92" spans="1:2" ht="15.75" customHeight="1">
      <c r="A92" s="173"/>
      <c r="B92" s="208"/>
    </row>
    <row r="93" spans="1:2" ht="15.75" customHeight="1">
      <c r="A93" s="173"/>
      <c r="B93" s="208"/>
    </row>
    <row r="94" spans="1:2" ht="15.75" customHeight="1">
      <c r="A94" s="173"/>
      <c r="B94" s="208"/>
    </row>
    <row r="95" spans="1:2" ht="15.75" customHeight="1">
      <c r="A95" s="173"/>
      <c r="B95" s="208"/>
    </row>
    <row r="96" spans="1:2" ht="15.75" customHeight="1">
      <c r="A96" s="173"/>
      <c r="B96" s="208"/>
    </row>
    <row r="97" spans="1:2" ht="15.75" customHeight="1">
      <c r="A97" s="173"/>
      <c r="B97" s="208"/>
    </row>
    <row r="98" spans="1:2" ht="15.75" customHeight="1">
      <c r="A98" s="173"/>
      <c r="B98" s="208"/>
    </row>
    <row r="99" spans="1:2" ht="15.75" customHeight="1">
      <c r="A99" s="173"/>
      <c r="B99" s="208"/>
    </row>
    <row r="100" spans="1:2" ht="15.75" customHeight="1">
      <c r="A100" s="173"/>
      <c r="B100" s="208"/>
    </row>
    <row r="101" spans="1:2" ht="15.75" customHeight="1">
      <c r="A101" s="173"/>
      <c r="B101" s="208"/>
    </row>
    <row r="102" spans="1:2" ht="15.75" customHeight="1">
      <c r="A102" s="173"/>
      <c r="B102" s="208"/>
    </row>
    <row r="103" spans="1:2" ht="15.75" customHeight="1">
      <c r="A103" s="173"/>
      <c r="B103" s="208"/>
    </row>
    <row r="104" spans="1:2" ht="15.75" customHeight="1">
      <c r="A104" s="173"/>
      <c r="B104" s="208"/>
    </row>
    <row r="105" spans="1:2" ht="15.75" customHeight="1">
      <c r="A105" s="173"/>
      <c r="B105" s="208"/>
    </row>
    <row r="106" spans="1:2" ht="15.75" customHeight="1">
      <c r="A106" s="173"/>
      <c r="B106" s="208"/>
    </row>
    <row r="107" spans="1:2" ht="15.75" customHeight="1">
      <c r="A107" s="173"/>
      <c r="B107" s="208"/>
    </row>
    <row r="108" spans="1:2" ht="15.75" customHeight="1">
      <c r="A108" s="173"/>
      <c r="B108" s="208"/>
    </row>
    <row r="109" spans="1:2" ht="15.75" customHeight="1">
      <c r="A109" s="173"/>
      <c r="B109" s="208"/>
    </row>
    <row r="110" spans="1:2" ht="15.75" customHeight="1">
      <c r="A110" s="173"/>
      <c r="B110" s="208"/>
    </row>
    <row r="111" spans="1:2" ht="15.75" customHeight="1">
      <c r="A111" s="173"/>
      <c r="B111" s="208"/>
    </row>
    <row r="112" spans="1:2" ht="15.75" customHeight="1">
      <c r="A112" s="173"/>
      <c r="B112" s="208"/>
    </row>
    <row r="113" spans="1:2" ht="15.75" customHeight="1">
      <c r="A113" s="173"/>
      <c r="B113" s="208"/>
    </row>
    <row r="114" spans="1:2" ht="15.75" customHeight="1">
      <c r="A114" s="173"/>
      <c r="B114" s="208"/>
    </row>
    <row r="115" spans="1:2" ht="15.75" customHeight="1">
      <c r="A115" s="173"/>
      <c r="B115" s="208"/>
    </row>
    <row r="116" spans="1:2" ht="15.75" customHeight="1">
      <c r="A116" s="173"/>
      <c r="B116" s="208"/>
    </row>
    <row r="117" spans="1:2" ht="15.75" customHeight="1">
      <c r="A117" s="173"/>
      <c r="B117" s="208"/>
    </row>
    <row r="118" spans="1:2" ht="15.75" customHeight="1">
      <c r="A118" s="173"/>
      <c r="B118" s="208"/>
    </row>
    <row r="119" spans="1:2" ht="15.75" customHeight="1">
      <c r="A119" s="173"/>
      <c r="B119" s="208"/>
    </row>
    <row r="120" spans="1:2" ht="15.75" customHeight="1">
      <c r="A120" s="173"/>
      <c r="B120" s="208"/>
    </row>
    <row r="121" spans="1:2" ht="15.75" customHeight="1">
      <c r="A121" s="173"/>
      <c r="B121" s="208"/>
    </row>
    <row r="122" spans="1:2" ht="15.75" customHeight="1">
      <c r="A122" s="173"/>
      <c r="B122" s="208"/>
    </row>
    <row r="123" spans="1:2" ht="15.75" customHeight="1">
      <c r="A123" s="173"/>
      <c r="B123" s="208"/>
    </row>
    <row r="124" spans="1:2" ht="15.75" customHeight="1">
      <c r="A124" s="173"/>
      <c r="B124" s="208"/>
    </row>
    <row r="125" spans="1:2" ht="15.75" customHeight="1">
      <c r="A125" s="173"/>
      <c r="B125" s="208"/>
    </row>
    <row r="126" spans="1:2" ht="15.75" customHeight="1">
      <c r="A126" s="173"/>
      <c r="B126" s="208"/>
    </row>
    <row r="127" spans="1:2" ht="15.75" customHeight="1">
      <c r="A127" s="173"/>
      <c r="B127" s="208"/>
    </row>
    <row r="128" spans="1:2" ht="15.75" customHeight="1">
      <c r="A128" s="173"/>
      <c r="B128" s="208"/>
    </row>
    <row r="129" spans="1:2" ht="15.75" customHeight="1">
      <c r="A129" s="173"/>
      <c r="B129" s="208"/>
    </row>
    <row r="130" spans="1:2" ht="15.75" customHeight="1">
      <c r="A130" s="173"/>
      <c r="B130" s="208"/>
    </row>
    <row r="131" spans="1:2" ht="15.75" customHeight="1">
      <c r="A131" s="173"/>
      <c r="B131" s="208"/>
    </row>
    <row r="132" spans="1:2" ht="15.75" customHeight="1">
      <c r="A132" s="173"/>
      <c r="B132" s="208"/>
    </row>
    <row r="133" spans="1:2" ht="15.75" customHeight="1">
      <c r="A133" s="173"/>
      <c r="B133" s="208"/>
    </row>
    <row r="134" spans="1:2" ht="15.75" customHeight="1">
      <c r="A134" s="173"/>
      <c r="B134" s="208"/>
    </row>
    <row r="135" spans="1:2" ht="15.75" customHeight="1">
      <c r="A135" s="173"/>
      <c r="B135" s="208"/>
    </row>
    <row r="136" spans="1:2" ht="15.75" customHeight="1">
      <c r="A136" s="173"/>
      <c r="B136" s="208"/>
    </row>
    <row r="137" spans="1:2" ht="15.75" customHeight="1">
      <c r="A137" s="173"/>
      <c r="B137" s="208"/>
    </row>
    <row r="138" spans="1:2" ht="15.75" customHeight="1">
      <c r="A138" s="173"/>
      <c r="B138" s="208"/>
    </row>
    <row r="139" spans="1:2" ht="15.75" customHeight="1">
      <c r="A139" s="173"/>
      <c r="B139" s="208"/>
    </row>
    <row r="140" spans="1:2" ht="15.75" customHeight="1">
      <c r="A140" s="173"/>
      <c r="B140" s="208"/>
    </row>
    <row r="141" spans="1:2" ht="15.75" customHeight="1">
      <c r="A141" s="173"/>
      <c r="B141" s="208"/>
    </row>
    <row r="142" spans="1:2" ht="15.75" customHeight="1">
      <c r="A142" s="173"/>
      <c r="B142" s="208"/>
    </row>
    <row r="143" spans="1:2" ht="15.75" customHeight="1">
      <c r="A143" s="173"/>
      <c r="B143" s="208"/>
    </row>
    <row r="144" spans="1:2" ht="15.75" customHeight="1">
      <c r="A144" s="173"/>
      <c r="B144" s="208"/>
    </row>
    <row r="145" spans="1:2" ht="15.75" customHeight="1">
      <c r="A145" s="173"/>
      <c r="B145" s="208"/>
    </row>
    <row r="146" spans="1:2" ht="15.75" customHeight="1">
      <c r="A146" s="173"/>
      <c r="B146" s="208"/>
    </row>
    <row r="147" spans="1:2" ht="15.75" customHeight="1">
      <c r="A147" s="173"/>
      <c r="B147" s="208"/>
    </row>
    <row r="148" spans="1:2" ht="15.75" customHeight="1">
      <c r="A148" s="173"/>
      <c r="B148" s="208"/>
    </row>
    <row r="149" spans="1:2" ht="15.75" customHeight="1">
      <c r="A149" s="173"/>
      <c r="B149" s="208"/>
    </row>
    <row r="150" spans="1:2" ht="15.75" customHeight="1">
      <c r="A150" s="173"/>
      <c r="B150" s="208"/>
    </row>
    <row r="151" spans="1:2" ht="15.75" customHeight="1">
      <c r="A151" s="173"/>
      <c r="B151" s="208"/>
    </row>
    <row r="152" spans="1:2" ht="15.75" customHeight="1">
      <c r="A152" s="173"/>
      <c r="B152" s="208"/>
    </row>
    <row r="153" spans="1:2" ht="15.75" customHeight="1">
      <c r="A153" s="173"/>
      <c r="B153" s="208"/>
    </row>
    <row r="154" spans="1:2" ht="15.75" customHeight="1">
      <c r="A154" s="173"/>
      <c r="B154" s="208"/>
    </row>
    <row r="155" spans="1:2" ht="15.75" customHeight="1">
      <c r="A155" s="173"/>
      <c r="B155" s="208"/>
    </row>
    <row r="156" spans="1:2" ht="15.75" customHeight="1">
      <c r="A156" s="173"/>
      <c r="B156" s="208"/>
    </row>
    <row r="157" spans="1:2" ht="15.75" customHeight="1">
      <c r="A157" s="173"/>
      <c r="B157" s="208"/>
    </row>
    <row r="158" spans="1:2" ht="15.75" customHeight="1">
      <c r="A158" s="173"/>
      <c r="B158" s="208"/>
    </row>
    <row r="159" spans="1:2" ht="15.75" customHeight="1">
      <c r="A159" s="173"/>
      <c r="B159" s="208"/>
    </row>
    <row r="160" spans="1:2" ht="15.75" customHeight="1">
      <c r="A160" s="173"/>
      <c r="B160" s="208"/>
    </row>
    <row r="161" spans="1:2" ht="15.75" customHeight="1">
      <c r="A161" s="173"/>
      <c r="B161" s="208"/>
    </row>
    <row r="162" spans="1:2" ht="15.75" customHeight="1">
      <c r="A162" s="173"/>
      <c r="B162" s="208"/>
    </row>
    <row r="163" spans="1:2" ht="15.75" customHeight="1">
      <c r="A163" s="173"/>
      <c r="B163" s="208"/>
    </row>
    <row r="164" spans="1:2" ht="15.75" customHeight="1">
      <c r="A164" s="173"/>
      <c r="B164" s="208"/>
    </row>
    <row r="165" spans="1:2" ht="15.75" customHeight="1">
      <c r="A165" s="173"/>
      <c r="B165" s="208"/>
    </row>
    <row r="166" spans="1:2" ht="15.75" customHeight="1">
      <c r="A166" s="173"/>
      <c r="B166" s="208"/>
    </row>
    <row r="167" spans="1:2" ht="15.75" customHeight="1">
      <c r="A167" s="173"/>
      <c r="B167" s="208"/>
    </row>
    <row r="168" spans="1:2" ht="15.75" customHeight="1">
      <c r="A168" s="173"/>
      <c r="B168" s="208"/>
    </row>
    <row r="169" spans="1:2" ht="15.75" customHeight="1">
      <c r="A169" s="173"/>
      <c r="B169" s="208"/>
    </row>
    <row r="170" spans="1:2" ht="15.75" customHeight="1">
      <c r="A170" s="173"/>
      <c r="B170" s="208"/>
    </row>
    <row r="171" spans="1:2" ht="15.75" customHeight="1">
      <c r="A171" s="173"/>
      <c r="B171" s="208"/>
    </row>
    <row r="172" spans="1:2" ht="15.75" customHeight="1">
      <c r="A172" s="173"/>
      <c r="B172" s="208"/>
    </row>
    <row r="173" spans="1:2" ht="15.75" customHeight="1">
      <c r="A173" s="173"/>
      <c r="B173" s="208"/>
    </row>
    <row r="174" spans="1:2" ht="15.75" customHeight="1">
      <c r="A174" s="173"/>
      <c r="B174" s="208"/>
    </row>
    <row r="175" spans="1:2" ht="15.75" customHeight="1">
      <c r="A175" s="173"/>
      <c r="B175" s="208"/>
    </row>
    <row r="176" spans="1:2" ht="15.75" customHeight="1">
      <c r="A176" s="173"/>
      <c r="B176" s="208"/>
    </row>
    <row r="177" spans="1:2" ht="15.75" customHeight="1">
      <c r="A177" s="173"/>
      <c r="B177" s="208"/>
    </row>
    <row r="178" spans="1:2" ht="15.75" customHeight="1">
      <c r="A178" s="173"/>
      <c r="B178" s="208"/>
    </row>
    <row r="179" spans="1:2" ht="15.75" customHeight="1">
      <c r="A179" s="173"/>
      <c r="B179" s="208"/>
    </row>
    <row r="180" spans="1:2" ht="15.75" customHeight="1">
      <c r="A180" s="173"/>
      <c r="B180" s="208"/>
    </row>
    <row r="181" spans="1:2" ht="15.75" customHeight="1">
      <c r="A181" s="173"/>
      <c r="B181" s="208"/>
    </row>
    <row r="182" spans="1:2" ht="15.75" customHeight="1">
      <c r="A182" s="173"/>
      <c r="B182" s="208"/>
    </row>
    <row r="183" spans="1:2" ht="15.75" customHeight="1">
      <c r="A183" s="173"/>
      <c r="B183" s="208"/>
    </row>
    <row r="184" spans="1:2" ht="15.75" customHeight="1">
      <c r="A184" s="173"/>
      <c r="B184" s="208"/>
    </row>
    <row r="185" spans="1:2" ht="15.75" customHeight="1">
      <c r="A185" s="173"/>
      <c r="B185" s="208"/>
    </row>
    <row r="186" spans="1:2" ht="15.75" customHeight="1">
      <c r="A186" s="173"/>
      <c r="B186" s="208"/>
    </row>
    <row r="187" spans="1:2" ht="15.75" customHeight="1">
      <c r="A187" s="173"/>
      <c r="B187" s="208"/>
    </row>
    <row r="188" spans="1:2" ht="15.75" customHeight="1">
      <c r="A188" s="173"/>
      <c r="B188" s="208"/>
    </row>
    <row r="189" spans="1:2" ht="15.75" customHeight="1">
      <c r="A189" s="173"/>
      <c r="B189" s="208"/>
    </row>
    <row r="190" spans="1:2" ht="15.75" customHeight="1">
      <c r="A190" s="173"/>
      <c r="B190" s="208"/>
    </row>
    <row r="191" spans="1:2" ht="15.75" customHeight="1">
      <c r="A191" s="173"/>
      <c r="B191" s="208"/>
    </row>
    <row r="192" spans="1:2" ht="15.75" customHeight="1">
      <c r="A192" s="173"/>
      <c r="B192" s="208"/>
    </row>
    <row r="193" spans="1:2" ht="15.75" customHeight="1">
      <c r="A193" s="173"/>
      <c r="B193" s="208"/>
    </row>
    <row r="194" spans="1:2" ht="15.75" customHeight="1">
      <c r="A194" s="173"/>
      <c r="B194" s="208"/>
    </row>
    <row r="195" spans="1:2" ht="15.75" customHeight="1">
      <c r="A195" s="173"/>
      <c r="B195" s="208"/>
    </row>
    <row r="196" spans="1:2" ht="15.75" customHeight="1">
      <c r="A196" s="173"/>
      <c r="B196" s="208"/>
    </row>
    <row r="197" spans="1:2" ht="15.75" customHeight="1">
      <c r="A197" s="173"/>
      <c r="B197" s="208"/>
    </row>
    <row r="198" spans="1:2" ht="15.75" customHeight="1">
      <c r="A198" s="173"/>
      <c r="B198" s="208"/>
    </row>
    <row r="199" spans="1:2" ht="15.75" customHeight="1">
      <c r="A199" s="173"/>
      <c r="B199" s="208"/>
    </row>
    <row r="200" spans="1:2" ht="15.75" customHeight="1">
      <c r="A200" s="173"/>
      <c r="B200" s="208"/>
    </row>
    <row r="201" spans="1:2" ht="15.75" customHeight="1">
      <c r="A201" s="173"/>
      <c r="B201" s="208"/>
    </row>
    <row r="202" spans="1:2" ht="15.75" customHeight="1">
      <c r="A202" s="173"/>
      <c r="B202" s="208"/>
    </row>
    <row r="203" spans="1:2" ht="15.75" customHeight="1">
      <c r="A203" s="173"/>
      <c r="B203" s="208"/>
    </row>
    <row r="204" spans="1:2" ht="15.75" customHeight="1">
      <c r="A204" s="173"/>
      <c r="B204" s="208"/>
    </row>
    <row r="205" spans="1:2" ht="15.75" customHeight="1">
      <c r="A205" s="173"/>
      <c r="B205" s="208"/>
    </row>
    <row r="206" spans="1:2" ht="15.75" customHeight="1">
      <c r="A206" s="173"/>
      <c r="B206" s="208"/>
    </row>
    <row r="207" spans="1:2" ht="15.75" customHeight="1">
      <c r="A207" s="173"/>
      <c r="B207" s="208"/>
    </row>
    <row r="208" spans="1:2" ht="15.75" customHeight="1">
      <c r="A208" s="173"/>
      <c r="B208" s="208"/>
    </row>
    <row r="209" spans="1:2" ht="15.75" customHeight="1">
      <c r="A209" s="173"/>
      <c r="B209" s="208"/>
    </row>
    <row r="210" spans="1:2" ht="15.75" customHeight="1">
      <c r="A210" s="173"/>
      <c r="B210" s="208"/>
    </row>
    <row r="211" spans="1:2" ht="15.75" customHeight="1">
      <c r="A211" s="173"/>
      <c r="B211" s="208"/>
    </row>
    <row r="212" spans="1:2" ht="15.75" customHeight="1">
      <c r="A212" s="173"/>
      <c r="B212" s="208"/>
    </row>
    <row r="213" spans="1:2" ht="15.75" customHeight="1">
      <c r="A213" s="173"/>
      <c r="B213" s="208"/>
    </row>
    <row r="214" spans="1:2" ht="15.75" customHeight="1">
      <c r="A214" s="173"/>
      <c r="B214" s="208"/>
    </row>
    <row r="215" spans="1:2" ht="15.75" customHeight="1">
      <c r="A215" s="173"/>
      <c r="B215" s="208"/>
    </row>
    <row r="216" spans="1:2" ht="15.75" customHeight="1">
      <c r="A216" s="173"/>
      <c r="B216" s="208"/>
    </row>
    <row r="217" spans="1:2" ht="15.75" customHeight="1">
      <c r="A217" s="173"/>
      <c r="B217" s="208"/>
    </row>
    <row r="218" spans="1:2" ht="15.75" customHeight="1">
      <c r="A218" s="173"/>
      <c r="B218" s="208"/>
    </row>
    <row r="219" spans="1:2" ht="15.75" customHeight="1">
      <c r="A219" s="173"/>
      <c r="B219" s="208"/>
    </row>
    <row r="220" spans="1:2" ht="15.75" customHeight="1">
      <c r="A220" s="173"/>
      <c r="B220" s="208"/>
    </row>
    <row r="221" spans="1:2" ht="15.75" customHeight="1">
      <c r="A221" s="173"/>
      <c r="B221" s="208"/>
    </row>
    <row r="222" spans="1:2" ht="15.75" customHeight="1">
      <c r="A222" s="173"/>
      <c r="B222" s="208"/>
    </row>
    <row r="223" spans="1:2" ht="15.75" customHeight="1">
      <c r="A223" s="173"/>
      <c r="B223" s="208"/>
    </row>
    <row r="224" spans="1:2" ht="15.75" customHeight="1">
      <c r="A224" s="173"/>
      <c r="B224" s="208"/>
    </row>
    <row r="225" spans="1:2" ht="15.75" customHeight="1">
      <c r="A225" s="173"/>
      <c r="B225" s="208"/>
    </row>
    <row r="226" spans="1:2" ht="15.75" customHeight="1">
      <c r="A226" s="173"/>
      <c r="B226" s="208"/>
    </row>
    <row r="227" spans="1:2" ht="15.75" customHeight="1">
      <c r="A227" s="173"/>
      <c r="B227" s="208"/>
    </row>
    <row r="228" spans="1:2" ht="15.75" customHeight="1">
      <c r="A228" s="173"/>
      <c r="B228" s="208"/>
    </row>
    <row r="229" spans="1:2" ht="15.75" customHeight="1">
      <c r="A229" s="173"/>
      <c r="B229" s="208"/>
    </row>
    <row r="230" spans="1:2" ht="15.75" customHeight="1">
      <c r="A230" s="173"/>
      <c r="B230" s="208"/>
    </row>
    <row r="231" spans="1:2" ht="15.75" customHeight="1">
      <c r="A231" s="173"/>
      <c r="B231" s="208"/>
    </row>
    <row r="232" spans="1:2" ht="15.75" customHeight="1">
      <c r="A232" s="173"/>
      <c r="B232" s="208"/>
    </row>
    <row r="233" spans="1:2" ht="15.75" customHeight="1">
      <c r="A233" s="173"/>
      <c r="B233" s="208"/>
    </row>
    <row r="234" spans="1:2" ht="15.75" customHeight="1">
      <c r="A234" s="173"/>
      <c r="B234" s="208"/>
    </row>
    <row r="235" spans="1:2" ht="15.75" customHeight="1">
      <c r="A235" s="173"/>
      <c r="B235" s="208"/>
    </row>
    <row r="236" spans="1:2" ht="15.75" customHeight="1">
      <c r="A236" s="173"/>
      <c r="B236" s="208"/>
    </row>
    <row r="237" spans="1:2" ht="15.75" customHeight="1">
      <c r="A237" s="173"/>
      <c r="B237" s="208"/>
    </row>
    <row r="238" spans="1:2" ht="15.75" customHeight="1">
      <c r="A238" s="173"/>
      <c r="B238" s="208"/>
    </row>
    <row r="239" spans="1:2" ht="15.75" customHeight="1">
      <c r="A239" s="173"/>
      <c r="B239" s="208"/>
    </row>
    <row r="240" spans="1:2" ht="15.75" customHeight="1">
      <c r="A240" s="173"/>
      <c r="B240" s="208"/>
    </row>
    <row r="241" spans="1:2" ht="15.75" customHeight="1">
      <c r="A241" s="173"/>
      <c r="B241" s="208"/>
    </row>
    <row r="242" spans="1:2" ht="15.75" customHeight="1">
      <c r="A242" s="173"/>
      <c r="B242" s="208"/>
    </row>
    <row r="243" spans="1:2" ht="15.75" customHeight="1">
      <c r="A243" s="173"/>
      <c r="B243" s="208"/>
    </row>
    <row r="244" spans="1:2" ht="15.75" customHeight="1">
      <c r="A244" s="173"/>
      <c r="B244" s="208"/>
    </row>
    <row r="245" spans="1:2" ht="15.75" customHeight="1">
      <c r="A245" s="173"/>
      <c r="B245" s="208"/>
    </row>
    <row r="246" spans="1:2" ht="15.75" customHeight="1">
      <c r="A246" s="173"/>
      <c r="B246" s="208"/>
    </row>
    <row r="247" spans="1:2" ht="15.75" customHeight="1">
      <c r="A247" s="173"/>
      <c r="B247" s="208"/>
    </row>
    <row r="248" spans="1:2" ht="15.75" customHeight="1">
      <c r="A248" s="173"/>
      <c r="B248" s="208"/>
    </row>
    <row r="249" spans="1:2" ht="15.75" customHeight="1">
      <c r="A249" s="173"/>
      <c r="B249" s="208"/>
    </row>
    <row r="250" spans="1:2" ht="15.75" customHeight="1">
      <c r="A250" s="173"/>
      <c r="B250" s="208"/>
    </row>
    <row r="251" spans="1:2" ht="15.75" customHeight="1">
      <c r="A251" s="173"/>
      <c r="B251" s="208"/>
    </row>
    <row r="252" spans="1:2" ht="15.75" customHeight="1">
      <c r="A252" s="173"/>
      <c r="B252" s="208"/>
    </row>
    <row r="253" spans="1:2" ht="15.75" customHeight="1">
      <c r="A253" s="173"/>
      <c r="B253" s="208"/>
    </row>
    <row r="254" spans="1:2" ht="15.75" customHeight="1">
      <c r="A254" s="173"/>
      <c r="B254" s="208"/>
    </row>
    <row r="255" spans="1:2" ht="15.75" customHeight="1">
      <c r="A255" s="173"/>
      <c r="B255" s="208"/>
    </row>
    <row r="256" spans="1:2" ht="15.75" customHeight="1">
      <c r="A256" s="173"/>
      <c r="B256" s="208"/>
    </row>
    <row r="257" spans="1:2" ht="15.75" customHeight="1">
      <c r="A257" s="173"/>
      <c r="B257" s="208"/>
    </row>
    <row r="258" spans="1:2" ht="15.75" customHeight="1">
      <c r="A258" s="173"/>
      <c r="B258" s="208"/>
    </row>
    <row r="259" spans="1:2" ht="15.75" customHeight="1">
      <c r="A259" s="173"/>
      <c r="B259" s="208"/>
    </row>
    <row r="260" spans="1:2" ht="15.75" customHeight="1">
      <c r="A260" s="173"/>
      <c r="B260" s="208"/>
    </row>
    <row r="261" spans="1:2" ht="15.75" customHeight="1">
      <c r="A261" s="173"/>
      <c r="B261" s="208"/>
    </row>
    <row r="262" spans="1:2" ht="15.75" customHeight="1">
      <c r="A262" s="173"/>
      <c r="B262" s="208"/>
    </row>
    <row r="263" spans="1:2" ht="15.75" customHeight="1">
      <c r="A263" s="173"/>
      <c r="B263" s="208"/>
    </row>
    <row r="264" spans="1:2" ht="15.75" customHeight="1">
      <c r="A264" s="173"/>
      <c r="B264" s="208"/>
    </row>
    <row r="265" spans="1:2" ht="15.75" customHeight="1">
      <c r="A265" s="173"/>
      <c r="B265" s="208"/>
    </row>
    <row r="266" spans="1:2" ht="15.75" customHeight="1">
      <c r="A266" s="173"/>
      <c r="B266" s="208"/>
    </row>
    <row r="267" spans="1:2" ht="15.75" customHeight="1">
      <c r="A267" s="173"/>
      <c r="B267" s="208"/>
    </row>
    <row r="268" spans="1:2" ht="15.75" customHeight="1">
      <c r="A268" s="173"/>
      <c r="B268" s="208"/>
    </row>
    <row r="269" spans="1:2" ht="15.75" customHeight="1">
      <c r="A269" s="173"/>
      <c r="B269" s="208"/>
    </row>
    <row r="270" spans="1:2" ht="15.75" customHeight="1">
      <c r="A270" s="173"/>
      <c r="B270" s="208"/>
    </row>
    <row r="271" spans="1:2" ht="15.75" customHeight="1">
      <c r="A271" s="173"/>
      <c r="B271" s="208"/>
    </row>
    <row r="272" spans="1:2" ht="15.75" customHeight="1">
      <c r="A272" s="173"/>
      <c r="B272" s="208"/>
    </row>
    <row r="273" spans="1:2" ht="15.75" customHeight="1">
      <c r="A273" s="173"/>
      <c r="B273" s="208"/>
    </row>
    <row r="274" spans="1:2" ht="15.75" customHeight="1">
      <c r="A274" s="173"/>
      <c r="B274" s="208"/>
    </row>
    <row r="275" spans="1:2" ht="15.75" customHeight="1">
      <c r="A275" s="173"/>
      <c r="B275" s="208"/>
    </row>
    <row r="276" spans="1:2" ht="15.75" customHeight="1">
      <c r="A276" s="173"/>
      <c r="B276" s="208"/>
    </row>
    <row r="277" spans="1:2" ht="15.75" customHeight="1">
      <c r="A277" s="173"/>
      <c r="B277" s="208"/>
    </row>
    <row r="278" spans="1:2" ht="15.75" customHeight="1">
      <c r="A278" s="173"/>
      <c r="B278" s="208"/>
    </row>
    <row r="279" spans="1:2" ht="15.75" customHeight="1">
      <c r="A279" s="173"/>
      <c r="B279" s="208"/>
    </row>
    <row r="280" spans="1:2" ht="15.75" customHeight="1">
      <c r="A280" s="173"/>
      <c r="B280" s="208"/>
    </row>
    <row r="281" spans="1:2" ht="15.75" customHeight="1">
      <c r="A281" s="173"/>
      <c r="B281" s="208"/>
    </row>
    <row r="282" spans="1:2" ht="15.75" customHeight="1">
      <c r="A282" s="173"/>
      <c r="B282" s="208"/>
    </row>
    <row r="283" spans="1:2" ht="15.75" customHeight="1">
      <c r="A283" s="173"/>
      <c r="B283" s="208"/>
    </row>
    <row r="284" spans="1:2" ht="15.75" customHeight="1">
      <c r="A284" s="173"/>
      <c r="B284" s="208"/>
    </row>
    <row r="285" spans="1:2" ht="15.75" customHeight="1">
      <c r="A285" s="173"/>
      <c r="B285" s="208"/>
    </row>
    <row r="286" spans="1:2" ht="15.75" customHeight="1">
      <c r="A286" s="173"/>
      <c r="B286" s="208"/>
    </row>
    <row r="287" spans="1:2" ht="15.75" customHeight="1">
      <c r="A287" s="173"/>
      <c r="B287" s="208"/>
    </row>
    <row r="288" spans="1:2" ht="15.75" customHeight="1">
      <c r="A288" s="173"/>
      <c r="B288" s="208"/>
    </row>
    <row r="289" spans="1:2" ht="15.75" customHeight="1">
      <c r="A289" s="173"/>
      <c r="B289" s="208"/>
    </row>
    <row r="290" spans="1:2" ht="15.75" customHeight="1">
      <c r="A290" s="173"/>
      <c r="B290" s="208"/>
    </row>
    <row r="291" spans="1:2" ht="15.75" customHeight="1">
      <c r="A291" s="173"/>
      <c r="B291" s="208"/>
    </row>
    <row r="292" spans="1:2" ht="15.75" customHeight="1">
      <c r="A292" s="173"/>
      <c r="B292" s="208"/>
    </row>
    <row r="293" spans="1:2" ht="15.75" customHeight="1">
      <c r="A293" s="173"/>
      <c r="B293" s="208"/>
    </row>
    <row r="294" spans="1:2" ht="15.75" customHeight="1">
      <c r="A294" s="173"/>
      <c r="B294" s="208"/>
    </row>
    <row r="295" spans="1:2" ht="15.75" customHeight="1">
      <c r="A295" s="173"/>
      <c r="B295" s="208"/>
    </row>
    <row r="296" spans="1:2" ht="15.75" customHeight="1">
      <c r="A296" s="173"/>
      <c r="B296" s="208"/>
    </row>
    <row r="297" spans="1:2" ht="15.75" customHeight="1">
      <c r="A297" s="173"/>
      <c r="B297" s="208"/>
    </row>
    <row r="298" spans="1:2" ht="15.75" customHeight="1">
      <c r="A298" s="173"/>
      <c r="B298" s="208"/>
    </row>
    <row r="299" spans="1:2" ht="15.75" customHeight="1">
      <c r="A299" s="173"/>
      <c r="B299" s="208"/>
    </row>
    <row r="300" spans="1:2" ht="15.75" customHeight="1">
      <c r="A300" s="173"/>
      <c r="B300" s="208"/>
    </row>
    <row r="301" spans="1:2" ht="15.75" customHeight="1">
      <c r="A301" s="173"/>
      <c r="B301" s="208"/>
    </row>
    <row r="302" spans="1:2" ht="15.75" customHeight="1">
      <c r="A302" s="173"/>
      <c r="B302" s="208"/>
    </row>
    <row r="303" spans="1:2" ht="15.75" customHeight="1">
      <c r="A303" s="173"/>
      <c r="B303" s="208"/>
    </row>
    <row r="304" spans="1:2" ht="15.75" customHeight="1">
      <c r="A304" s="173"/>
      <c r="B304" s="208"/>
    </row>
    <row r="305" spans="1:2" ht="15.75" customHeight="1">
      <c r="A305" s="173"/>
      <c r="B305" s="208"/>
    </row>
    <row r="306" spans="1:2" ht="15.75" customHeight="1">
      <c r="A306" s="173"/>
      <c r="B306" s="208"/>
    </row>
    <row r="307" spans="1:2" ht="15.75" customHeight="1">
      <c r="A307" s="173"/>
      <c r="B307" s="208"/>
    </row>
    <row r="308" spans="1:2" ht="15.75" customHeight="1">
      <c r="A308" s="173"/>
      <c r="B308" s="208"/>
    </row>
    <row r="309" spans="1:2" ht="15.75" customHeight="1">
      <c r="A309" s="173"/>
      <c r="B309" s="208"/>
    </row>
    <row r="310" spans="1:2" ht="15.75" customHeight="1">
      <c r="A310" s="173"/>
      <c r="B310" s="208"/>
    </row>
    <row r="311" spans="1:2" ht="15.75" customHeight="1">
      <c r="A311" s="173"/>
      <c r="B311" s="208"/>
    </row>
    <row r="312" spans="1:2" ht="15.75" customHeight="1">
      <c r="A312" s="173"/>
      <c r="B312" s="208"/>
    </row>
    <row r="313" spans="1:2" ht="15.75" customHeight="1">
      <c r="A313" s="173"/>
      <c r="B313" s="208"/>
    </row>
    <row r="314" spans="1:2" ht="15.75" customHeight="1">
      <c r="A314" s="173"/>
      <c r="B314" s="208"/>
    </row>
    <row r="315" spans="1:2" ht="15.75" customHeight="1">
      <c r="A315" s="173"/>
      <c r="B315" s="208"/>
    </row>
    <row r="316" spans="1:2" ht="15.75" customHeight="1">
      <c r="A316" s="173"/>
      <c r="B316" s="208"/>
    </row>
    <row r="317" spans="1:2" ht="15.75" customHeight="1">
      <c r="A317" s="173"/>
      <c r="B317" s="208"/>
    </row>
    <row r="318" spans="1:2" ht="15.75" customHeight="1">
      <c r="A318" s="173"/>
      <c r="B318" s="208"/>
    </row>
    <row r="319" spans="1:2" ht="15.75" customHeight="1">
      <c r="A319" s="173"/>
      <c r="B319" s="208"/>
    </row>
    <row r="320" spans="1:2" ht="15.75" customHeight="1">
      <c r="A320" s="173"/>
      <c r="B320" s="208"/>
    </row>
    <row r="321" spans="1:2" ht="15.75" customHeight="1">
      <c r="A321" s="173"/>
      <c r="B321" s="208"/>
    </row>
    <row r="322" spans="1:2" ht="15.75" customHeight="1">
      <c r="A322" s="173"/>
      <c r="B322" s="208"/>
    </row>
    <row r="323" spans="1:2" ht="15.75" customHeight="1">
      <c r="A323" s="173"/>
      <c r="B323" s="208"/>
    </row>
    <row r="324" spans="1:2" ht="15.75" customHeight="1">
      <c r="A324" s="173"/>
      <c r="B324" s="208"/>
    </row>
    <row r="325" spans="1:2" ht="15.75" customHeight="1">
      <c r="A325" s="173"/>
      <c r="B325" s="208"/>
    </row>
    <row r="326" spans="1:2" ht="15.75" customHeight="1">
      <c r="A326" s="173"/>
      <c r="B326" s="208"/>
    </row>
    <row r="327" spans="1:2" ht="15.75" customHeight="1">
      <c r="A327" s="173"/>
      <c r="B327" s="208"/>
    </row>
    <row r="328" spans="1:2" ht="15.75" customHeight="1">
      <c r="A328" s="173"/>
      <c r="B328" s="208"/>
    </row>
    <row r="329" spans="1:2" ht="15.75" customHeight="1">
      <c r="A329" s="173"/>
      <c r="B329" s="208"/>
    </row>
    <row r="330" spans="1:2" ht="15.75" customHeight="1">
      <c r="A330" s="173"/>
      <c r="B330" s="208"/>
    </row>
    <row r="331" spans="1:2" ht="15.75" customHeight="1">
      <c r="A331" s="173"/>
      <c r="B331" s="208"/>
    </row>
    <row r="332" spans="1:2" ht="15.75" customHeight="1">
      <c r="A332" s="173"/>
      <c r="B332" s="208"/>
    </row>
    <row r="333" spans="1:2" ht="15.75" customHeight="1">
      <c r="A333" s="173"/>
      <c r="B333" s="208"/>
    </row>
    <row r="334" spans="1:2" ht="15.75" customHeight="1">
      <c r="A334" s="173"/>
      <c r="B334" s="208"/>
    </row>
    <row r="335" spans="1:2" ht="15.75" customHeight="1">
      <c r="A335" s="173"/>
      <c r="B335" s="208"/>
    </row>
    <row r="336" spans="1:2" ht="15.75" customHeight="1">
      <c r="A336" s="173"/>
      <c r="B336" s="208"/>
    </row>
    <row r="337" spans="1:2" ht="15.75" customHeight="1">
      <c r="A337" s="173"/>
      <c r="B337" s="208"/>
    </row>
    <row r="338" spans="1:2" ht="15.75" customHeight="1">
      <c r="A338" s="173"/>
      <c r="B338" s="208"/>
    </row>
    <row r="339" spans="1:2" ht="15.75" customHeight="1">
      <c r="A339" s="173"/>
      <c r="B339" s="208"/>
    </row>
    <row r="340" spans="1:2" ht="15.75" customHeight="1">
      <c r="A340" s="173"/>
      <c r="B340" s="208"/>
    </row>
    <row r="341" spans="1:2" ht="15.75" customHeight="1">
      <c r="A341" s="173"/>
      <c r="B341" s="208"/>
    </row>
    <row r="342" spans="1:2" ht="15.75" customHeight="1">
      <c r="A342" s="173"/>
      <c r="B342" s="208"/>
    </row>
    <row r="343" spans="1:2" ht="15.75" customHeight="1">
      <c r="A343" s="173"/>
      <c r="B343" s="208"/>
    </row>
    <row r="344" spans="1:2" ht="15.75" customHeight="1">
      <c r="A344" s="173"/>
      <c r="B344" s="208"/>
    </row>
    <row r="345" spans="1:2" ht="15.75" customHeight="1">
      <c r="A345" s="173"/>
      <c r="B345" s="208"/>
    </row>
    <row r="346" spans="1:2" ht="15.75" customHeight="1">
      <c r="A346" s="173"/>
      <c r="B346" s="208"/>
    </row>
    <row r="347" spans="1:2" ht="15.75" customHeight="1">
      <c r="A347" s="173"/>
      <c r="B347" s="208"/>
    </row>
    <row r="348" spans="1:2" ht="15.75" customHeight="1">
      <c r="A348" s="173"/>
      <c r="B348" s="208"/>
    </row>
    <row r="349" spans="1:2" ht="15.75" customHeight="1">
      <c r="A349" s="173"/>
      <c r="B349" s="208"/>
    </row>
    <row r="350" spans="1:2" ht="15.75" customHeight="1">
      <c r="A350" s="173"/>
      <c r="B350" s="208"/>
    </row>
    <row r="351" spans="1:2" ht="15.75" customHeight="1">
      <c r="A351" s="173"/>
      <c r="B351" s="208"/>
    </row>
    <row r="352" spans="1:2" ht="15.75" customHeight="1">
      <c r="A352" s="173"/>
      <c r="B352" s="208"/>
    </row>
    <row r="353" spans="1:2" ht="15.75" customHeight="1">
      <c r="A353" s="173"/>
      <c r="B353" s="208"/>
    </row>
    <row r="354" spans="1:2" ht="15.75" customHeight="1">
      <c r="A354" s="173"/>
      <c r="B354" s="208"/>
    </row>
    <row r="355" spans="1:2" ht="15.75" customHeight="1">
      <c r="A355" s="173"/>
      <c r="B355" s="208"/>
    </row>
    <row r="356" spans="1:2" ht="15.75" customHeight="1">
      <c r="A356" s="173"/>
      <c r="B356" s="208"/>
    </row>
    <row r="357" spans="1:2" ht="15.75" customHeight="1">
      <c r="A357" s="173"/>
      <c r="B357" s="208"/>
    </row>
    <row r="358" spans="1:2" ht="15.75" customHeight="1">
      <c r="A358" s="173"/>
      <c r="B358" s="208"/>
    </row>
    <row r="359" spans="1:2" ht="15.75" customHeight="1">
      <c r="A359" s="173"/>
      <c r="B359" s="208"/>
    </row>
    <row r="360" spans="1:2" ht="15.75" customHeight="1">
      <c r="A360" s="173"/>
      <c r="B360" s="208"/>
    </row>
    <row r="361" spans="1:2" ht="15.75" customHeight="1">
      <c r="A361" s="173"/>
      <c r="B361" s="208"/>
    </row>
    <row r="362" spans="1:2" ht="15.75" customHeight="1">
      <c r="A362" s="173"/>
      <c r="B362" s="208"/>
    </row>
    <row r="363" spans="1:2" ht="15.75" customHeight="1">
      <c r="A363" s="173"/>
      <c r="B363" s="208"/>
    </row>
    <row r="364" spans="1:2" ht="15.75" customHeight="1">
      <c r="A364" s="173"/>
      <c r="B364" s="208"/>
    </row>
    <row r="365" spans="1:2" ht="15.75" customHeight="1">
      <c r="A365" s="173"/>
      <c r="B365" s="208"/>
    </row>
    <row r="366" spans="1:2" ht="15.75" customHeight="1">
      <c r="A366" s="173"/>
      <c r="B366" s="208"/>
    </row>
    <row r="367" spans="1:2" ht="15.75" customHeight="1">
      <c r="A367" s="173"/>
      <c r="B367" s="208"/>
    </row>
    <row r="368" spans="1:2" ht="15.75" customHeight="1">
      <c r="A368" s="173"/>
      <c r="B368" s="208"/>
    </row>
    <row r="369" spans="1:2" ht="15.75" customHeight="1">
      <c r="A369" s="173"/>
      <c r="B369" s="208"/>
    </row>
    <row r="370" spans="1:2" ht="15.75" customHeight="1">
      <c r="A370" s="173"/>
      <c r="B370" s="208"/>
    </row>
    <row r="371" spans="1:2" ht="15.75" customHeight="1">
      <c r="A371" s="173"/>
      <c r="B371" s="208"/>
    </row>
    <row r="372" spans="1:2" ht="15.75" customHeight="1">
      <c r="A372" s="173"/>
      <c r="B372" s="208"/>
    </row>
    <row r="373" spans="1:2" ht="15.75" customHeight="1">
      <c r="A373" s="173"/>
      <c r="B373" s="208"/>
    </row>
    <row r="374" spans="1:2" ht="15.75" customHeight="1">
      <c r="A374" s="173"/>
      <c r="B374" s="208"/>
    </row>
    <row r="375" spans="1:2" ht="15.75" customHeight="1">
      <c r="A375" s="173"/>
      <c r="B375" s="208"/>
    </row>
    <row r="376" spans="1:2" ht="15.75" customHeight="1">
      <c r="A376" s="173"/>
      <c r="B376" s="208"/>
    </row>
    <row r="377" spans="1:2" ht="15.75" customHeight="1">
      <c r="A377" s="173"/>
      <c r="B377" s="208"/>
    </row>
    <row r="378" spans="1:2" ht="15.75" customHeight="1">
      <c r="A378" s="173"/>
      <c r="B378" s="208"/>
    </row>
    <row r="379" spans="1:2" ht="15.75" customHeight="1">
      <c r="A379" s="173"/>
      <c r="B379" s="208"/>
    </row>
    <row r="380" spans="1:2" ht="15.75" customHeight="1">
      <c r="A380" s="173"/>
      <c r="B380" s="208"/>
    </row>
    <row r="381" spans="1:2" ht="15.75" customHeight="1">
      <c r="A381" s="173"/>
      <c r="B381" s="208"/>
    </row>
    <row r="382" spans="1:2" ht="15.75" customHeight="1">
      <c r="A382" s="173"/>
      <c r="B382" s="208"/>
    </row>
    <row r="383" spans="1:2" ht="15.75" customHeight="1">
      <c r="A383" s="173"/>
      <c r="B383" s="208"/>
    </row>
    <row r="384" spans="1:2" ht="15.75" customHeight="1">
      <c r="A384" s="173"/>
      <c r="B384" s="208"/>
    </row>
    <row r="385" spans="1:2" ht="15.75" customHeight="1">
      <c r="A385" s="173"/>
      <c r="B385" s="208"/>
    </row>
    <row r="386" spans="1:2" ht="15.75" customHeight="1">
      <c r="A386" s="173"/>
      <c r="B386" s="208"/>
    </row>
    <row r="387" spans="1:2" ht="15.75" customHeight="1">
      <c r="A387" s="173"/>
      <c r="B387" s="208"/>
    </row>
    <row r="388" spans="1:2" ht="15.75" customHeight="1">
      <c r="A388" s="173"/>
      <c r="B388" s="208"/>
    </row>
    <row r="389" spans="1:2" ht="15.75" customHeight="1">
      <c r="A389" s="173"/>
      <c r="B389" s="208"/>
    </row>
    <row r="390" spans="1:2" ht="15.75" customHeight="1">
      <c r="A390" s="173"/>
      <c r="B390" s="208"/>
    </row>
    <row r="391" spans="1:2" ht="15.75" customHeight="1">
      <c r="A391" s="173"/>
      <c r="B391" s="208"/>
    </row>
    <row r="392" spans="1:2" ht="15.75" customHeight="1">
      <c r="A392" s="173"/>
      <c r="B392" s="208"/>
    </row>
    <row r="393" spans="1:2" ht="15.75" customHeight="1">
      <c r="A393" s="173"/>
      <c r="B393" s="208"/>
    </row>
    <row r="394" spans="1:2" ht="15.75" customHeight="1">
      <c r="A394" s="173"/>
      <c r="B394" s="208"/>
    </row>
    <row r="395" spans="1:2" ht="15.75" customHeight="1">
      <c r="A395" s="173"/>
      <c r="B395" s="208"/>
    </row>
    <row r="396" spans="1:2" ht="15.75" customHeight="1">
      <c r="A396" s="173"/>
      <c r="B396" s="208"/>
    </row>
    <row r="397" spans="1:2" ht="15.75" customHeight="1">
      <c r="A397" s="173"/>
      <c r="B397" s="208"/>
    </row>
    <row r="398" spans="1:2" ht="15.75" customHeight="1">
      <c r="A398" s="173"/>
      <c r="B398" s="208"/>
    </row>
    <row r="399" spans="1:2" ht="15.75" customHeight="1">
      <c r="A399" s="173"/>
      <c r="B399" s="208"/>
    </row>
    <row r="400" spans="1:2" ht="15.75" customHeight="1">
      <c r="A400" s="173"/>
      <c r="B400" s="208"/>
    </row>
    <row r="401" spans="1:2" ht="15.75" customHeight="1">
      <c r="A401" s="173"/>
      <c r="B401" s="208"/>
    </row>
    <row r="402" spans="1:2" ht="15.75" customHeight="1">
      <c r="A402" s="173"/>
      <c r="B402" s="208"/>
    </row>
    <row r="403" spans="1:2" ht="15.75" customHeight="1">
      <c r="A403" s="173"/>
      <c r="B403" s="208"/>
    </row>
    <row r="404" spans="1:2" ht="15.75" customHeight="1">
      <c r="A404" s="173"/>
      <c r="B404" s="208"/>
    </row>
    <row r="405" spans="1:2" ht="15.75" customHeight="1">
      <c r="A405" s="173"/>
      <c r="B405" s="208"/>
    </row>
    <row r="406" spans="1:2" ht="15.75" customHeight="1">
      <c r="A406" s="173"/>
      <c r="B406" s="208"/>
    </row>
    <row r="407" spans="1:2" ht="15.75" customHeight="1">
      <c r="A407" s="173"/>
      <c r="B407" s="208"/>
    </row>
    <row r="408" spans="1:2" ht="15.75" customHeight="1">
      <c r="A408" s="173"/>
      <c r="B408" s="208"/>
    </row>
    <row r="409" spans="1:2" ht="15.75" customHeight="1">
      <c r="A409" s="173"/>
      <c r="B409" s="208"/>
    </row>
    <row r="410" spans="1:2" ht="15.75" customHeight="1">
      <c r="A410" s="173"/>
      <c r="B410" s="208"/>
    </row>
    <row r="411" spans="1:2" ht="15.75" customHeight="1">
      <c r="A411" s="173"/>
      <c r="B411" s="208"/>
    </row>
    <row r="412" spans="1:2" ht="15.75" customHeight="1">
      <c r="A412" s="173"/>
      <c r="B412" s="208"/>
    </row>
    <row r="413" spans="1:2" ht="15.75" customHeight="1">
      <c r="A413" s="173"/>
      <c r="B413" s="208"/>
    </row>
    <row r="414" spans="1:2" ht="15.75" customHeight="1">
      <c r="A414" s="173"/>
      <c r="B414" s="208"/>
    </row>
    <row r="415" spans="1:2" ht="15.75" customHeight="1">
      <c r="A415" s="173"/>
      <c r="B415" s="208"/>
    </row>
    <row r="416" spans="1:2" ht="15.75" customHeight="1">
      <c r="A416" s="173"/>
      <c r="B416" s="208"/>
    </row>
    <row r="417" spans="1:2" ht="15.75" customHeight="1">
      <c r="A417" s="173"/>
      <c r="B417" s="208"/>
    </row>
    <row r="418" spans="1:2" ht="15.75" customHeight="1">
      <c r="A418" s="173"/>
      <c r="B418" s="208"/>
    </row>
    <row r="419" spans="1:2" ht="15.75" customHeight="1">
      <c r="A419" s="173"/>
      <c r="B419" s="208"/>
    </row>
    <row r="420" spans="1:2" ht="15.75" customHeight="1">
      <c r="A420" s="173"/>
      <c r="B420" s="208"/>
    </row>
    <row r="421" spans="1:2" ht="15.75" customHeight="1">
      <c r="A421" s="173"/>
      <c r="B421" s="208"/>
    </row>
    <row r="422" spans="1:2" ht="15.75" customHeight="1">
      <c r="A422" s="173"/>
      <c r="B422" s="208"/>
    </row>
    <row r="423" spans="1:2" ht="15.75" customHeight="1">
      <c r="A423" s="173"/>
      <c r="B423" s="208"/>
    </row>
    <row r="424" spans="1:2" ht="15.75" customHeight="1">
      <c r="A424" s="173"/>
      <c r="B424" s="208"/>
    </row>
    <row r="425" spans="1:2" ht="15.75" customHeight="1">
      <c r="A425" s="173"/>
      <c r="B425" s="208"/>
    </row>
    <row r="426" spans="1:2" ht="15.75" customHeight="1">
      <c r="A426" s="173"/>
      <c r="B426" s="208"/>
    </row>
    <row r="427" spans="1:2" ht="15.75" customHeight="1">
      <c r="A427" s="173"/>
      <c r="B427" s="208"/>
    </row>
    <row r="428" spans="1:2" ht="15.75" customHeight="1">
      <c r="A428" s="173"/>
      <c r="B428" s="208"/>
    </row>
    <row r="429" spans="1:2" ht="15.75" customHeight="1">
      <c r="A429" s="173"/>
      <c r="B429" s="208"/>
    </row>
    <row r="430" spans="1:2" ht="15.75" customHeight="1">
      <c r="A430" s="173"/>
      <c r="B430" s="208"/>
    </row>
    <row r="431" spans="1:2" ht="15.75" customHeight="1">
      <c r="A431" s="173"/>
      <c r="B431" s="208"/>
    </row>
    <row r="432" spans="1:2" ht="15.75" customHeight="1">
      <c r="A432" s="173"/>
      <c r="B432" s="208"/>
    </row>
    <row r="433" spans="1:2" ht="15.75" customHeight="1">
      <c r="A433" s="173"/>
      <c r="B433" s="208"/>
    </row>
    <row r="434" spans="1:2" ht="15.75" customHeight="1">
      <c r="A434" s="173"/>
      <c r="B434" s="208"/>
    </row>
    <row r="435" spans="1:2" ht="15.75" customHeight="1">
      <c r="A435" s="173"/>
      <c r="B435" s="208"/>
    </row>
    <row r="436" spans="1:2" ht="15.75" customHeight="1">
      <c r="A436" s="173"/>
      <c r="B436" s="208"/>
    </row>
    <row r="437" spans="1:2" ht="15.75" customHeight="1">
      <c r="A437" s="173"/>
      <c r="B437" s="208"/>
    </row>
    <row r="438" spans="1:2" ht="15.75" customHeight="1">
      <c r="A438" s="173"/>
      <c r="B438" s="208"/>
    </row>
    <row r="439" spans="1:2" ht="15.75" customHeight="1">
      <c r="A439" s="173"/>
      <c r="B439" s="208"/>
    </row>
    <row r="440" spans="1:2" ht="15.75" customHeight="1">
      <c r="A440" s="173"/>
      <c r="B440" s="208"/>
    </row>
    <row r="441" spans="1:2" ht="15.75" customHeight="1">
      <c r="A441" s="173"/>
      <c r="B441" s="208"/>
    </row>
    <row r="442" spans="1:2" ht="15.75" customHeight="1">
      <c r="A442" s="173"/>
      <c r="B442" s="208"/>
    </row>
    <row r="443" spans="1:2" ht="15.75" customHeight="1">
      <c r="A443" s="173"/>
      <c r="B443" s="208"/>
    </row>
    <row r="444" spans="1:2" ht="15.75" customHeight="1">
      <c r="A444" s="173"/>
      <c r="B444" s="208"/>
    </row>
    <row r="445" spans="1:2" ht="15.75" customHeight="1">
      <c r="A445" s="173"/>
      <c r="B445" s="208"/>
    </row>
    <row r="446" spans="1:2" ht="15.75" customHeight="1">
      <c r="A446" s="173"/>
      <c r="B446" s="208"/>
    </row>
    <row r="447" spans="1:2" ht="15.75" customHeight="1">
      <c r="A447" s="173"/>
      <c r="B447" s="208"/>
    </row>
    <row r="448" spans="1:2" ht="15.75" customHeight="1">
      <c r="A448" s="173"/>
      <c r="B448" s="208"/>
    </row>
    <row r="449" spans="1:2" ht="15.75" customHeight="1">
      <c r="A449" s="173"/>
      <c r="B449" s="208"/>
    </row>
    <row r="450" spans="1:2" ht="15.75" customHeight="1">
      <c r="A450" s="173"/>
      <c r="B450" s="208"/>
    </row>
    <row r="451" spans="1:2" ht="15.75" customHeight="1">
      <c r="A451" s="173"/>
      <c r="B451" s="208"/>
    </row>
    <row r="452" spans="1:2" ht="15.75" customHeight="1">
      <c r="A452" s="173"/>
      <c r="B452" s="208"/>
    </row>
    <row r="453" spans="1:2" ht="15.75" customHeight="1">
      <c r="A453" s="173"/>
      <c r="B453" s="208"/>
    </row>
    <row r="454" spans="1:2" ht="15.75" customHeight="1">
      <c r="A454" s="173"/>
      <c r="B454" s="208"/>
    </row>
    <row r="455" spans="1:2" ht="15.75" customHeight="1">
      <c r="A455" s="173"/>
      <c r="B455" s="208"/>
    </row>
    <row r="456" spans="1:2" ht="15.75" customHeight="1">
      <c r="A456" s="173"/>
      <c r="B456" s="208"/>
    </row>
    <row r="457" spans="1:2" ht="15.75" customHeight="1">
      <c r="A457" s="173"/>
      <c r="B457" s="208"/>
    </row>
    <row r="458" spans="1:2" ht="15.75" customHeight="1">
      <c r="A458" s="173"/>
      <c r="B458" s="208"/>
    </row>
    <row r="459" spans="1:2" ht="15.75" customHeight="1">
      <c r="A459" s="173"/>
      <c r="B459" s="208"/>
    </row>
    <row r="460" spans="1:2" ht="15.75" customHeight="1">
      <c r="A460" s="173"/>
      <c r="B460" s="208"/>
    </row>
    <row r="461" spans="1:2" ht="15.75" customHeight="1">
      <c r="A461" s="173"/>
      <c r="B461" s="208"/>
    </row>
    <row r="462" spans="1:2" ht="15.75" customHeight="1">
      <c r="A462" s="173"/>
      <c r="B462" s="208"/>
    </row>
    <row r="463" spans="1:2" ht="15.75" customHeight="1">
      <c r="A463" s="173"/>
      <c r="B463" s="208"/>
    </row>
    <row r="464" spans="1:2" ht="15.75" customHeight="1">
      <c r="A464" s="173"/>
      <c r="B464" s="208"/>
    </row>
    <row r="465" spans="1:2" ht="15.75" customHeight="1">
      <c r="A465" s="173"/>
      <c r="B465" s="208"/>
    </row>
    <row r="466" spans="1:2" ht="15.75" customHeight="1">
      <c r="A466" s="173"/>
      <c r="B466" s="208"/>
    </row>
    <row r="467" spans="1:2" ht="15.75" customHeight="1">
      <c r="A467" s="173"/>
      <c r="B467" s="208"/>
    </row>
    <row r="468" spans="1:2" ht="15.75" customHeight="1">
      <c r="A468" s="173"/>
      <c r="B468" s="208"/>
    </row>
    <row r="469" spans="1:2" ht="15.75" customHeight="1">
      <c r="A469" s="173"/>
      <c r="B469" s="208"/>
    </row>
    <row r="470" spans="1:2" ht="15.75" customHeight="1">
      <c r="A470" s="173"/>
      <c r="B470" s="208"/>
    </row>
    <row r="471" spans="1:2" ht="15.75" customHeight="1">
      <c r="A471" s="173"/>
      <c r="B471" s="208"/>
    </row>
    <row r="472" spans="1:2" ht="15.75" customHeight="1">
      <c r="A472" s="173"/>
      <c r="B472" s="208"/>
    </row>
    <row r="473" spans="1:2" ht="15.75" customHeight="1">
      <c r="A473" s="173"/>
      <c r="B473" s="208"/>
    </row>
    <row r="474" spans="1:2" ht="15.75" customHeight="1">
      <c r="A474" s="173"/>
      <c r="B474" s="208"/>
    </row>
    <row r="475" spans="1:2" ht="15.75" customHeight="1">
      <c r="A475" s="173"/>
      <c r="B475" s="208"/>
    </row>
    <row r="476" spans="1:2" ht="15.75" customHeight="1">
      <c r="A476" s="173"/>
      <c r="B476" s="208"/>
    </row>
    <row r="477" spans="1:2" ht="15.75" customHeight="1">
      <c r="A477" s="173"/>
      <c r="B477" s="208"/>
    </row>
    <row r="478" spans="1:2" ht="15.75" customHeight="1">
      <c r="A478" s="173"/>
      <c r="B478" s="208"/>
    </row>
    <row r="479" spans="1:2" ht="15.75" customHeight="1">
      <c r="A479" s="173"/>
      <c r="B479" s="208"/>
    </row>
    <row r="480" spans="1:2" ht="15.75" customHeight="1">
      <c r="A480" s="173"/>
      <c r="B480" s="208"/>
    </row>
    <row r="481" spans="1:2" ht="15.75" customHeight="1">
      <c r="A481" s="173"/>
      <c r="B481" s="208"/>
    </row>
    <row r="482" spans="1:2" ht="15.75" customHeight="1">
      <c r="A482" s="173"/>
      <c r="B482" s="208"/>
    </row>
    <row r="483" spans="1:2" ht="15.75" customHeight="1">
      <c r="A483" s="173"/>
      <c r="B483" s="208"/>
    </row>
    <row r="484" spans="1:2" ht="15.75" customHeight="1">
      <c r="A484" s="173"/>
      <c r="B484" s="208"/>
    </row>
    <row r="485" spans="1:2" ht="15.75" customHeight="1">
      <c r="A485" s="173"/>
      <c r="B485" s="208"/>
    </row>
    <row r="486" spans="1:2" ht="15.75" customHeight="1">
      <c r="A486" s="173"/>
      <c r="B486" s="208"/>
    </row>
    <row r="487" spans="1:2" ht="15.75" customHeight="1">
      <c r="A487" s="173"/>
      <c r="B487" s="208"/>
    </row>
    <row r="488" spans="1:2" ht="15.75" customHeight="1">
      <c r="A488" s="173"/>
      <c r="B488" s="208"/>
    </row>
    <row r="489" spans="1:2" ht="15.75" customHeight="1">
      <c r="A489" s="173"/>
      <c r="B489" s="208"/>
    </row>
    <row r="490" spans="1:2" ht="15.75" customHeight="1">
      <c r="A490" s="173"/>
      <c r="B490" s="208"/>
    </row>
    <row r="491" spans="1:2" ht="15.75" customHeight="1">
      <c r="A491" s="173"/>
      <c r="B491" s="208"/>
    </row>
    <row r="492" spans="1:2" ht="15.75" customHeight="1">
      <c r="A492" s="173"/>
      <c r="B492" s="208"/>
    </row>
    <row r="493" spans="1:2" ht="15.75" customHeight="1">
      <c r="A493" s="173"/>
      <c r="B493" s="208"/>
    </row>
    <row r="494" spans="1:2" ht="15.75" customHeight="1">
      <c r="A494" s="173"/>
      <c r="B494" s="208"/>
    </row>
    <row r="495" spans="1:2" ht="15.75" customHeight="1">
      <c r="A495" s="173"/>
      <c r="B495" s="208"/>
    </row>
    <row r="496" spans="1:2" ht="15.75" customHeight="1">
      <c r="A496" s="173"/>
      <c r="B496" s="208"/>
    </row>
    <row r="497" spans="1:2" ht="15.75" customHeight="1">
      <c r="A497" s="173"/>
      <c r="B497" s="208"/>
    </row>
    <row r="498" spans="1:2" ht="15.75" customHeight="1">
      <c r="A498" s="173"/>
      <c r="B498" s="208"/>
    </row>
    <row r="499" spans="1:2" ht="15.75" customHeight="1">
      <c r="A499" s="173"/>
      <c r="B499" s="208"/>
    </row>
    <row r="500" spans="1:2" ht="15.75" customHeight="1">
      <c r="A500" s="173"/>
      <c r="B500" s="208"/>
    </row>
    <row r="501" spans="1:2" ht="15.75" customHeight="1">
      <c r="A501" s="173"/>
      <c r="B501" s="208"/>
    </row>
    <row r="502" spans="1:2" ht="15.75" customHeight="1">
      <c r="A502" s="173"/>
      <c r="B502" s="208"/>
    </row>
    <row r="503" spans="1:2" ht="15.75" customHeight="1">
      <c r="A503" s="173"/>
      <c r="B503" s="208"/>
    </row>
    <row r="504" spans="1:2" ht="15.75" customHeight="1">
      <c r="A504" s="173"/>
      <c r="B504" s="208"/>
    </row>
    <row r="505" spans="1:2" ht="15.75" customHeight="1">
      <c r="A505" s="173"/>
      <c r="B505" s="208"/>
    </row>
    <row r="506" spans="1:2" ht="15.75" customHeight="1">
      <c r="A506" s="173"/>
      <c r="B506" s="208"/>
    </row>
    <row r="507" spans="1:2" ht="15.75" customHeight="1">
      <c r="A507" s="173"/>
      <c r="B507" s="208"/>
    </row>
    <row r="508" spans="1:2" ht="15.75" customHeight="1">
      <c r="A508" s="173"/>
      <c r="B508" s="208"/>
    </row>
    <row r="509" spans="1:2" ht="15.75" customHeight="1">
      <c r="A509" s="173"/>
      <c r="B509" s="208"/>
    </row>
    <row r="510" spans="1:2" ht="15.75" customHeight="1">
      <c r="A510" s="173"/>
      <c r="B510" s="208"/>
    </row>
    <row r="511" spans="1:2" ht="15.75" customHeight="1">
      <c r="A511" s="173"/>
      <c r="B511" s="208"/>
    </row>
    <row r="512" spans="1:2" ht="15.75" customHeight="1">
      <c r="A512" s="173"/>
      <c r="B512" s="208"/>
    </row>
    <row r="513" spans="1:2" ht="15.75" customHeight="1">
      <c r="A513" s="173"/>
      <c r="B513" s="208"/>
    </row>
    <row r="514" spans="1:2" ht="15.75" customHeight="1">
      <c r="A514" s="173"/>
      <c r="B514" s="208"/>
    </row>
    <row r="515" spans="1:2" ht="15.75" customHeight="1">
      <c r="A515" s="173"/>
      <c r="B515" s="208"/>
    </row>
    <row r="516" spans="1:2" ht="15.75" customHeight="1">
      <c r="A516" s="173"/>
      <c r="B516" s="208"/>
    </row>
    <row r="517" spans="1:2" ht="15.75" customHeight="1">
      <c r="A517" s="173"/>
      <c r="B517" s="208"/>
    </row>
    <row r="518" spans="1:2" ht="15.75" customHeight="1">
      <c r="A518" s="173"/>
      <c r="B518" s="208"/>
    </row>
    <row r="519" spans="1:2" ht="15.75" customHeight="1">
      <c r="A519" s="173"/>
      <c r="B519" s="208"/>
    </row>
    <row r="520" spans="1:2" ht="15.75" customHeight="1">
      <c r="A520" s="173"/>
      <c r="B520" s="208"/>
    </row>
    <row r="521" spans="1:2" ht="15.75" customHeight="1">
      <c r="A521" s="173"/>
      <c r="B521" s="208"/>
    </row>
    <row r="522" spans="1:2" ht="15.75" customHeight="1">
      <c r="A522" s="173"/>
      <c r="B522" s="208"/>
    </row>
    <row r="523" spans="1:2" ht="15.75" customHeight="1">
      <c r="A523" s="173"/>
      <c r="B523" s="208"/>
    </row>
    <row r="524" spans="1:2" ht="15.75" customHeight="1">
      <c r="A524" s="173"/>
      <c r="B524" s="208"/>
    </row>
    <row r="525" spans="1:2" ht="15.75" customHeight="1">
      <c r="A525" s="173"/>
      <c r="B525" s="208"/>
    </row>
    <row r="526" spans="1:2" ht="15.75" customHeight="1">
      <c r="A526" s="173"/>
      <c r="B526" s="208"/>
    </row>
    <row r="527" spans="1:2" ht="15.75" customHeight="1">
      <c r="A527" s="173"/>
      <c r="B527" s="208"/>
    </row>
    <row r="528" spans="1:2" ht="15.75" customHeight="1">
      <c r="A528" s="173"/>
      <c r="B528" s="208"/>
    </row>
    <row r="529" spans="1:2" ht="15.75" customHeight="1">
      <c r="A529" s="173"/>
      <c r="B529" s="208"/>
    </row>
    <row r="530" spans="1:2" ht="15.75" customHeight="1">
      <c r="A530" s="173"/>
      <c r="B530" s="208"/>
    </row>
    <row r="531" spans="1:2" ht="15.75" customHeight="1">
      <c r="A531" s="173"/>
      <c r="B531" s="208"/>
    </row>
    <row r="532" spans="1:2" ht="15.75" customHeight="1">
      <c r="A532" s="173"/>
      <c r="B532" s="208"/>
    </row>
    <row r="533" spans="1:2" ht="15.75" customHeight="1">
      <c r="A533" s="173"/>
      <c r="B533" s="208"/>
    </row>
    <row r="534" spans="1:2" ht="15.75" customHeight="1">
      <c r="A534" s="173"/>
      <c r="B534" s="208"/>
    </row>
    <row r="535" spans="1:2" ht="15.75" customHeight="1">
      <c r="A535" s="173"/>
      <c r="B535" s="208"/>
    </row>
    <row r="536" spans="1:2" ht="15.75" customHeight="1">
      <c r="A536" s="173"/>
      <c r="B536" s="208"/>
    </row>
    <row r="537" spans="1:2" ht="15.75" customHeight="1">
      <c r="A537" s="173"/>
      <c r="B537" s="208"/>
    </row>
    <row r="538" spans="1:2" ht="15.75" customHeight="1">
      <c r="A538" s="173"/>
      <c r="B538" s="208"/>
    </row>
    <row r="539" spans="1:2" ht="15.75" customHeight="1">
      <c r="A539" s="173"/>
      <c r="B539" s="208"/>
    </row>
    <row r="540" spans="1:2" ht="15.75" customHeight="1">
      <c r="A540" s="173"/>
      <c r="B540" s="208"/>
    </row>
    <row r="541" spans="1:2" ht="15.75" customHeight="1">
      <c r="A541" s="173"/>
      <c r="B541" s="208"/>
    </row>
    <row r="542" spans="1:2" ht="15.75" customHeight="1">
      <c r="A542" s="173"/>
      <c r="B542" s="208"/>
    </row>
    <row r="543" spans="1:2" ht="15.75" customHeight="1">
      <c r="A543" s="173"/>
      <c r="B543" s="208"/>
    </row>
    <row r="544" spans="1:2" ht="15.75" customHeight="1">
      <c r="A544" s="173"/>
      <c r="B544" s="208"/>
    </row>
    <row r="545" spans="1:2" ht="15.75" customHeight="1">
      <c r="A545" s="173"/>
      <c r="B545" s="208"/>
    </row>
    <row r="546" spans="1:2" ht="15.75" customHeight="1">
      <c r="A546" s="173"/>
      <c r="B546" s="208"/>
    </row>
    <row r="547" spans="1:2" ht="15.75" customHeight="1">
      <c r="A547" s="173"/>
      <c r="B547" s="208"/>
    </row>
    <row r="548" spans="1:2" ht="15.75" customHeight="1">
      <c r="A548" s="173"/>
      <c r="B548" s="208"/>
    </row>
    <row r="549" spans="1:2" ht="15.75" customHeight="1">
      <c r="A549" s="173"/>
      <c r="B549" s="208"/>
    </row>
    <row r="550" spans="1:2" ht="15.75" customHeight="1">
      <c r="A550" s="173"/>
      <c r="B550" s="208"/>
    </row>
    <row r="551" spans="1:2" ht="15.75" customHeight="1">
      <c r="A551" s="173"/>
      <c r="B551" s="208"/>
    </row>
    <row r="552" spans="1:2" ht="15.75" customHeight="1">
      <c r="A552" s="173"/>
      <c r="B552" s="208"/>
    </row>
    <row r="553" spans="1:2" ht="15.75" customHeight="1">
      <c r="A553" s="173"/>
      <c r="B553" s="208"/>
    </row>
    <row r="554" spans="1:2" ht="15.75" customHeight="1">
      <c r="A554" s="173"/>
      <c r="B554" s="208"/>
    </row>
    <row r="555" spans="1:2" ht="15.75" customHeight="1">
      <c r="A555" s="173"/>
      <c r="B555" s="208"/>
    </row>
    <row r="556" spans="1:2" ht="15.75" customHeight="1">
      <c r="A556" s="173"/>
      <c r="B556" s="208"/>
    </row>
    <row r="557" spans="1:2" ht="15.75" customHeight="1">
      <c r="A557" s="173"/>
      <c r="B557" s="208"/>
    </row>
    <row r="558" spans="1:2" ht="15.75" customHeight="1">
      <c r="A558" s="173"/>
      <c r="B558" s="208"/>
    </row>
    <row r="559" spans="1:2" ht="15.75" customHeight="1">
      <c r="A559" s="173"/>
      <c r="B559" s="208"/>
    </row>
    <row r="560" spans="1:2" ht="15.75" customHeight="1">
      <c r="A560" s="173"/>
      <c r="B560" s="208"/>
    </row>
    <row r="561" spans="1:2" ht="15.75" customHeight="1">
      <c r="A561" s="173"/>
      <c r="B561" s="208"/>
    </row>
    <row r="562" spans="1:2" ht="15.75" customHeight="1">
      <c r="A562" s="173"/>
      <c r="B562" s="208"/>
    </row>
    <row r="563" spans="1:2" ht="15.75" customHeight="1">
      <c r="A563" s="173"/>
      <c r="B563" s="208"/>
    </row>
    <row r="564" spans="1:2" ht="15.75" customHeight="1">
      <c r="A564" s="173"/>
      <c r="B564" s="208"/>
    </row>
    <row r="565" spans="1:2" ht="15.75" customHeight="1">
      <c r="A565" s="173"/>
      <c r="B565" s="208"/>
    </row>
    <row r="566" spans="1:2" ht="15.75" customHeight="1">
      <c r="A566" s="173"/>
      <c r="B566" s="208"/>
    </row>
    <row r="567" spans="1:2" ht="15.75" customHeight="1">
      <c r="A567" s="173"/>
      <c r="B567" s="208"/>
    </row>
    <row r="568" spans="1:2" ht="15.75" customHeight="1">
      <c r="A568" s="173"/>
      <c r="B568" s="208"/>
    </row>
    <row r="569" spans="1:2" ht="15.75" customHeight="1">
      <c r="A569" s="173"/>
      <c r="B569" s="208"/>
    </row>
    <row r="570" spans="1:2" ht="15.75" customHeight="1">
      <c r="A570" s="173"/>
      <c r="B570" s="208"/>
    </row>
    <row r="571" spans="1:2" ht="15.75" customHeight="1">
      <c r="A571" s="173"/>
      <c r="B571" s="208"/>
    </row>
    <row r="572" spans="1:2" ht="15.75" customHeight="1">
      <c r="A572" s="173"/>
      <c r="B572" s="208"/>
    </row>
    <row r="573" spans="1:2" ht="15.75" customHeight="1">
      <c r="A573" s="173"/>
      <c r="B573" s="208"/>
    </row>
    <row r="574" spans="1:2" ht="15.75" customHeight="1">
      <c r="A574" s="173"/>
      <c r="B574" s="208"/>
    </row>
    <row r="575" spans="1:2" ht="15.75" customHeight="1">
      <c r="A575" s="173"/>
      <c r="B575" s="208"/>
    </row>
    <row r="576" spans="1:2" ht="15.75" customHeight="1">
      <c r="A576" s="173"/>
      <c r="B576" s="208"/>
    </row>
    <row r="577" spans="1:2" ht="15.75" customHeight="1">
      <c r="A577" s="173"/>
      <c r="B577" s="208"/>
    </row>
    <row r="578" spans="1:2" ht="15.75" customHeight="1">
      <c r="A578" s="173"/>
      <c r="B578" s="208"/>
    </row>
    <row r="579" spans="1:2" ht="15.75" customHeight="1">
      <c r="A579" s="173"/>
      <c r="B579" s="208"/>
    </row>
    <row r="580" spans="1:2" ht="15.75" customHeight="1">
      <c r="A580" s="173"/>
      <c r="B580" s="208"/>
    </row>
    <row r="581" spans="1:2" ht="15.75" customHeight="1">
      <c r="A581" s="173"/>
      <c r="B581" s="208"/>
    </row>
    <row r="582" spans="1:2" ht="15.75" customHeight="1">
      <c r="A582" s="173"/>
      <c r="B582" s="208"/>
    </row>
    <row r="583" spans="1:2" ht="15.75" customHeight="1">
      <c r="A583" s="173"/>
      <c r="B583" s="208"/>
    </row>
    <row r="584" spans="1:2" ht="15.75" customHeight="1">
      <c r="A584" s="173"/>
      <c r="B584" s="208"/>
    </row>
    <row r="585" spans="1:2" ht="15.75" customHeight="1">
      <c r="A585" s="173"/>
      <c r="B585" s="208"/>
    </row>
    <row r="586" spans="1:2" ht="15.75" customHeight="1">
      <c r="A586" s="173"/>
      <c r="B586" s="208"/>
    </row>
    <row r="587" spans="1:2" ht="15.75" customHeight="1">
      <c r="A587" s="173"/>
      <c r="B587" s="208"/>
    </row>
    <row r="588" spans="1:2" ht="15.75" customHeight="1">
      <c r="A588" s="173"/>
      <c r="B588" s="208"/>
    </row>
    <row r="589" spans="1:2" ht="15.75" customHeight="1">
      <c r="A589" s="173"/>
      <c r="B589" s="208"/>
    </row>
    <row r="590" spans="1:2" ht="15.75" customHeight="1">
      <c r="A590" s="173"/>
      <c r="B590" s="208"/>
    </row>
    <row r="591" spans="1:2" ht="15.75" customHeight="1">
      <c r="A591" s="173"/>
      <c r="B591" s="208"/>
    </row>
    <row r="592" spans="1:2" ht="15.75" customHeight="1">
      <c r="A592" s="173"/>
      <c r="B592" s="208"/>
    </row>
    <row r="593" spans="1:2" ht="15.75" customHeight="1">
      <c r="A593" s="173"/>
      <c r="B593" s="208"/>
    </row>
    <row r="594" spans="1:2" ht="15.75" customHeight="1">
      <c r="A594" s="173"/>
      <c r="B594" s="208"/>
    </row>
    <row r="595" spans="1:2" ht="15.75" customHeight="1">
      <c r="A595" s="173"/>
      <c r="B595" s="208"/>
    </row>
    <row r="596" spans="1:2" ht="15.75" customHeight="1">
      <c r="A596" s="173"/>
      <c r="B596" s="208"/>
    </row>
    <row r="597" spans="1:2" ht="15.75" customHeight="1">
      <c r="A597" s="173"/>
      <c r="B597" s="208"/>
    </row>
    <row r="598" spans="1:2" ht="15.75" customHeight="1">
      <c r="A598" s="173"/>
      <c r="B598" s="208"/>
    </row>
    <row r="599" spans="1:2" ht="15.75" customHeight="1">
      <c r="A599" s="173"/>
      <c r="B599" s="208"/>
    </row>
    <row r="600" spans="1:2" ht="15.75" customHeight="1">
      <c r="A600" s="173"/>
      <c r="B600" s="208"/>
    </row>
    <row r="601" spans="1:2" ht="15.75" customHeight="1">
      <c r="A601" s="173"/>
      <c r="B601" s="208"/>
    </row>
    <row r="602" spans="1:2" ht="15.75" customHeight="1">
      <c r="A602" s="173"/>
      <c r="B602" s="208"/>
    </row>
    <row r="603" spans="1:2" ht="15.75" customHeight="1">
      <c r="A603" s="173"/>
      <c r="B603" s="208"/>
    </row>
    <row r="604" spans="1:2" ht="15.75" customHeight="1">
      <c r="A604" s="173"/>
      <c r="B604" s="208"/>
    </row>
    <row r="605" spans="1:2" ht="15.75" customHeight="1">
      <c r="A605" s="173"/>
      <c r="B605" s="208"/>
    </row>
    <row r="606" spans="1:2" ht="15.75" customHeight="1">
      <c r="A606" s="173"/>
      <c r="B606" s="208"/>
    </row>
    <row r="607" spans="1:2" ht="15.75" customHeight="1">
      <c r="A607" s="173"/>
      <c r="B607" s="208"/>
    </row>
    <row r="608" spans="1:2" ht="15.75" customHeight="1">
      <c r="A608" s="173"/>
      <c r="B608" s="208"/>
    </row>
    <row r="609" spans="1:2" ht="15.75" customHeight="1">
      <c r="A609" s="173"/>
      <c r="B609" s="208"/>
    </row>
    <row r="610" spans="1:2" ht="15.75" customHeight="1">
      <c r="A610" s="173"/>
      <c r="B610" s="208"/>
    </row>
    <row r="611" spans="1:2" ht="15.75" customHeight="1">
      <c r="A611" s="173"/>
      <c r="B611" s="208"/>
    </row>
    <row r="612" spans="1:2" ht="15.75" customHeight="1">
      <c r="A612" s="173"/>
      <c r="B612" s="208"/>
    </row>
    <row r="613" spans="1:2" ht="15.75" customHeight="1">
      <c r="A613" s="173"/>
      <c r="B613" s="208"/>
    </row>
    <row r="614" spans="1:2" ht="15.75" customHeight="1">
      <c r="A614" s="173"/>
      <c r="B614" s="208"/>
    </row>
    <row r="615" spans="1:2" ht="15.75" customHeight="1">
      <c r="A615" s="173"/>
      <c r="B615" s="208"/>
    </row>
    <row r="616" spans="1:2" ht="15.75" customHeight="1">
      <c r="A616" s="173"/>
      <c r="B616" s="208"/>
    </row>
    <row r="617" spans="1:2" ht="15.75" customHeight="1">
      <c r="A617" s="173"/>
      <c r="B617" s="208"/>
    </row>
    <row r="618" spans="1:2" ht="15.75" customHeight="1">
      <c r="A618" s="173"/>
      <c r="B618" s="208"/>
    </row>
    <row r="619" spans="1:2" ht="15.75" customHeight="1">
      <c r="A619" s="173"/>
      <c r="B619" s="208"/>
    </row>
    <row r="620" spans="1:2" ht="15.75" customHeight="1">
      <c r="A620" s="173"/>
      <c r="B620" s="208"/>
    </row>
    <row r="621" spans="1:2" ht="15.75" customHeight="1">
      <c r="A621" s="173"/>
      <c r="B621" s="208"/>
    </row>
    <row r="622" spans="1:2" ht="15.75" customHeight="1">
      <c r="A622" s="173"/>
      <c r="B622" s="208"/>
    </row>
    <row r="623" spans="1:2" ht="15.75" customHeight="1">
      <c r="A623" s="173"/>
      <c r="B623" s="208"/>
    </row>
    <row r="624" spans="1:2" ht="15.75" customHeight="1">
      <c r="A624" s="173"/>
      <c r="B624" s="208"/>
    </row>
    <row r="625" spans="1:2" ht="15.75" customHeight="1">
      <c r="A625" s="173"/>
      <c r="B625" s="208"/>
    </row>
    <row r="626" spans="1:2" ht="15.75" customHeight="1">
      <c r="A626" s="173"/>
      <c r="B626" s="208"/>
    </row>
    <row r="627" spans="1:2" ht="15.75" customHeight="1">
      <c r="A627" s="173"/>
      <c r="B627" s="208"/>
    </row>
    <row r="628" spans="1:2" ht="15.75" customHeight="1">
      <c r="A628" s="173"/>
      <c r="B628" s="208"/>
    </row>
    <row r="629" spans="1:2" ht="15.75" customHeight="1">
      <c r="A629" s="173"/>
      <c r="B629" s="208"/>
    </row>
    <row r="630" spans="1:2" ht="15.75" customHeight="1">
      <c r="A630" s="173"/>
      <c r="B630" s="208"/>
    </row>
    <row r="631" spans="1:2" ht="15.75" customHeight="1">
      <c r="A631" s="173"/>
      <c r="B631" s="208"/>
    </row>
    <row r="632" spans="1:2" ht="15.75" customHeight="1">
      <c r="A632" s="173"/>
      <c r="B632" s="208"/>
    </row>
    <row r="633" spans="1:2" ht="15.75" customHeight="1">
      <c r="A633" s="173"/>
      <c r="B633" s="208"/>
    </row>
    <row r="634" spans="1:2" ht="15.75" customHeight="1">
      <c r="A634" s="173"/>
      <c r="B634" s="208"/>
    </row>
    <row r="635" spans="1:2" ht="15.75" customHeight="1">
      <c r="A635" s="173"/>
      <c r="B635" s="208"/>
    </row>
    <row r="636" spans="1:2" ht="15.75" customHeight="1">
      <c r="A636" s="173"/>
      <c r="B636" s="208"/>
    </row>
    <row r="637" spans="1:2" ht="15.75" customHeight="1">
      <c r="A637" s="173"/>
      <c r="B637" s="208"/>
    </row>
    <row r="638" spans="1:2" ht="15.75" customHeight="1">
      <c r="A638" s="173"/>
      <c r="B638" s="208"/>
    </row>
    <row r="639" spans="1:2" ht="15.75" customHeight="1">
      <c r="A639" s="173"/>
      <c r="B639" s="208"/>
    </row>
    <row r="640" spans="1:2" ht="15.75" customHeight="1">
      <c r="A640" s="173"/>
      <c r="B640" s="208"/>
    </row>
    <row r="641" spans="1:2" ht="15.75" customHeight="1">
      <c r="A641" s="173"/>
      <c r="B641" s="208"/>
    </row>
    <row r="642" spans="1:2" ht="15.75" customHeight="1">
      <c r="A642" s="173"/>
      <c r="B642" s="208"/>
    </row>
    <row r="643" spans="1:2" ht="15.75" customHeight="1">
      <c r="A643" s="173"/>
      <c r="B643" s="208"/>
    </row>
    <row r="644" spans="1:2" ht="15.75" customHeight="1">
      <c r="A644" s="173"/>
      <c r="B644" s="208"/>
    </row>
    <row r="645" spans="1:2" ht="15.75" customHeight="1">
      <c r="A645" s="173"/>
      <c r="B645" s="208"/>
    </row>
    <row r="646" spans="1:2" ht="15.75" customHeight="1">
      <c r="A646" s="173"/>
      <c r="B646" s="208"/>
    </row>
    <row r="647" spans="1:2" ht="15.75" customHeight="1">
      <c r="A647" s="173"/>
      <c r="B647" s="208"/>
    </row>
    <row r="648" spans="1:2" ht="15.75" customHeight="1">
      <c r="A648" s="173"/>
      <c r="B648" s="208"/>
    </row>
    <row r="649" spans="1:2" ht="15.75" customHeight="1">
      <c r="A649" s="173"/>
      <c r="B649" s="208"/>
    </row>
    <row r="650" spans="1:2" ht="15.75" customHeight="1">
      <c r="A650" s="173"/>
      <c r="B650" s="208"/>
    </row>
    <row r="651" spans="1:2" ht="15.75" customHeight="1">
      <c r="A651" s="173"/>
      <c r="B651" s="208"/>
    </row>
    <row r="652" spans="1:2" ht="15.75" customHeight="1">
      <c r="A652" s="173"/>
      <c r="B652" s="208"/>
    </row>
    <row r="653" spans="1:2" ht="15.75" customHeight="1">
      <c r="A653" s="173"/>
      <c r="B653" s="208"/>
    </row>
    <row r="654" spans="1:2" ht="15.75" customHeight="1">
      <c r="A654" s="173"/>
      <c r="B654" s="208"/>
    </row>
    <row r="655" spans="1:2" ht="15.75" customHeight="1">
      <c r="A655" s="173"/>
      <c r="B655" s="208"/>
    </row>
    <row r="656" spans="1:2" ht="15.75" customHeight="1">
      <c r="A656" s="173"/>
      <c r="B656" s="208"/>
    </row>
    <row r="657" spans="1:2" ht="15.75" customHeight="1">
      <c r="A657" s="173"/>
      <c r="B657" s="208"/>
    </row>
    <row r="658" spans="1:2" ht="15.75" customHeight="1">
      <c r="A658" s="173"/>
      <c r="B658" s="208"/>
    </row>
    <row r="659" spans="1:2" ht="15.75" customHeight="1">
      <c r="A659" s="173"/>
      <c r="B659" s="208"/>
    </row>
    <row r="660" spans="1:2" ht="15.75" customHeight="1">
      <c r="A660" s="173"/>
      <c r="B660" s="208"/>
    </row>
    <row r="661" spans="1:2" ht="15.75" customHeight="1">
      <c r="A661" s="173"/>
      <c r="B661" s="208"/>
    </row>
    <row r="662" spans="1:2" ht="15.75" customHeight="1">
      <c r="A662" s="173"/>
      <c r="B662" s="208"/>
    </row>
    <row r="663" spans="1:2" ht="15.75" customHeight="1">
      <c r="A663" s="173"/>
      <c r="B663" s="208"/>
    </row>
    <row r="664" spans="1:2" ht="15.75" customHeight="1">
      <c r="A664" s="173"/>
      <c r="B664" s="208"/>
    </row>
    <row r="665" spans="1:2" ht="15.75" customHeight="1">
      <c r="A665" s="173"/>
      <c r="B665" s="208"/>
    </row>
    <row r="666" spans="1:2" ht="15.75" customHeight="1">
      <c r="A666" s="173"/>
      <c r="B666" s="208"/>
    </row>
    <row r="667" spans="1:2" ht="15.75" customHeight="1">
      <c r="A667" s="173"/>
      <c r="B667" s="208"/>
    </row>
    <row r="668" spans="1:2" ht="15.75" customHeight="1">
      <c r="A668" s="173"/>
      <c r="B668" s="208"/>
    </row>
    <row r="669" spans="1:2" ht="15.75" customHeight="1">
      <c r="A669" s="173"/>
      <c r="B669" s="208"/>
    </row>
    <row r="670" spans="1:2" ht="15.75" customHeight="1">
      <c r="A670" s="173"/>
      <c r="B670" s="208"/>
    </row>
    <row r="671" spans="1:2" ht="15.75" customHeight="1">
      <c r="A671" s="173"/>
      <c r="B671" s="208"/>
    </row>
    <row r="672" spans="1:2" ht="15.75" customHeight="1">
      <c r="A672" s="173"/>
      <c r="B672" s="208"/>
    </row>
    <row r="673" spans="1:2" ht="15.75" customHeight="1">
      <c r="A673" s="173"/>
      <c r="B673" s="208"/>
    </row>
    <row r="674" spans="1:2" ht="15.75" customHeight="1">
      <c r="A674" s="173"/>
      <c r="B674" s="208"/>
    </row>
    <row r="675" spans="1:2" ht="15.75" customHeight="1">
      <c r="A675" s="173"/>
      <c r="B675" s="208"/>
    </row>
    <row r="676" spans="1:2" ht="15.75" customHeight="1">
      <c r="A676" s="173"/>
      <c r="B676" s="208"/>
    </row>
    <row r="677" spans="1:2" ht="15.75" customHeight="1">
      <c r="A677" s="173"/>
      <c r="B677" s="208"/>
    </row>
    <row r="678" spans="1:2" ht="15.75" customHeight="1">
      <c r="A678" s="173"/>
      <c r="B678" s="208"/>
    </row>
    <row r="679" spans="1:2" ht="15.75" customHeight="1">
      <c r="A679" s="173"/>
      <c r="B679" s="208"/>
    </row>
    <row r="680" spans="1:2" ht="15.75" customHeight="1">
      <c r="A680" s="173"/>
      <c r="B680" s="208"/>
    </row>
    <row r="681" spans="1:2" ht="15.75" customHeight="1">
      <c r="A681" s="173"/>
      <c r="B681" s="208"/>
    </row>
    <row r="682" spans="1:2" ht="15.75" customHeight="1">
      <c r="A682" s="173"/>
      <c r="B682" s="208"/>
    </row>
    <row r="683" spans="1:2" ht="15.75" customHeight="1">
      <c r="A683" s="173"/>
      <c r="B683" s="208"/>
    </row>
    <row r="684" spans="1:2" ht="15.75" customHeight="1">
      <c r="A684" s="173"/>
      <c r="B684" s="208"/>
    </row>
    <row r="685" spans="1:2" ht="15.75" customHeight="1">
      <c r="A685" s="173"/>
      <c r="B685" s="208"/>
    </row>
    <row r="686" spans="1:2" ht="15.75" customHeight="1">
      <c r="A686" s="173"/>
      <c r="B686" s="208"/>
    </row>
    <row r="687" spans="1:2" ht="15.75" customHeight="1">
      <c r="A687" s="173"/>
      <c r="B687" s="208"/>
    </row>
    <row r="688" spans="1:2" ht="15.75" customHeight="1">
      <c r="A688" s="173"/>
      <c r="B688" s="208"/>
    </row>
    <row r="689" spans="1:2" ht="15.75" customHeight="1">
      <c r="A689" s="173"/>
      <c r="B689" s="208"/>
    </row>
    <row r="690" spans="1:2" ht="15.75" customHeight="1">
      <c r="A690" s="173"/>
      <c r="B690" s="208"/>
    </row>
    <row r="691" spans="1:2" ht="15.75" customHeight="1">
      <c r="A691" s="173"/>
      <c r="B691" s="208"/>
    </row>
    <row r="692" spans="1:2" ht="15.75" customHeight="1">
      <c r="A692" s="173"/>
      <c r="B692" s="208"/>
    </row>
    <row r="693" spans="1:2" ht="15.75" customHeight="1">
      <c r="A693" s="173"/>
      <c r="B693" s="208"/>
    </row>
    <row r="694" spans="1:2" ht="15.75" customHeight="1">
      <c r="A694" s="173"/>
      <c r="B694" s="208"/>
    </row>
    <row r="695" spans="1:2" ht="15.75" customHeight="1">
      <c r="A695" s="173"/>
      <c r="B695" s="208"/>
    </row>
    <row r="696" spans="1:2" ht="15.75" customHeight="1">
      <c r="A696" s="173"/>
      <c r="B696" s="208"/>
    </row>
    <row r="697" spans="1:2" ht="15.75" customHeight="1">
      <c r="A697" s="173"/>
      <c r="B697" s="208"/>
    </row>
    <row r="698" spans="1:2" ht="15.75" customHeight="1">
      <c r="A698" s="173"/>
      <c r="B698" s="208"/>
    </row>
    <row r="699" spans="1:2" ht="15.75" customHeight="1">
      <c r="A699" s="173"/>
      <c r="B699" s="208"/>
    </row>
    <row r="700" spans="1:2" ht="15.75" customHeight="1">
      <c r="A700" s="173"/>
      <c r="B700" s="208"/>
    </row>
    <row r="701" spans="1:2" ht="15.75" customHeight="1">
      <c r="A701" s="173"/>
      <c r="B701" s="208"/>
    </row>
    <row r="702" spans="1:2" ht="15.75" customHeight="1">
      <c r="A702" s="173"/>
      <c r="B702" s="208"/>
    </row>
    <row r="703" spans="1:2" ht="15.75" customHeight="1">
      <c r="A703" s="173"/>
      <c r="B703" s="208"/>
    </row>
    <row r="704" spans="1:2" ht="15.75" customHeight="1">
      <c r="A704" s="173"/>
      <c r="B704" s="208"/>
    </row>
    <row r="705" spans="1:2" ht="15.75" customHeight="1">
      <c r="A705" s="173"/>
      <c r="B705" s="208"/>
    </row>
    <row r="706" spans="1:2" ht="15.75" customHeight="1">
      <c r="A706" s="173"/>
      <c r="B706" s="208"/>
    </row>
    <row r="707" spans="1:2" ht="15.75" customHeight="1">
      <c r="A707" s="173"/>
      <c r="B707" s="208"/>
    </row>
    <row r="708" spans="1:2" ht="15.75" customHeight="1">
      <c r="A708" s="173"/>
      <c r="B708" s="208"/>
    </row>
    <row r="709" spans="1:2" ht="15.75" customHeight="1">
      <c r="A709" s="173"/>
      <c r="B709" s="208"/>
    </row>
    <row r="710" spans="1:2" ht="15.75" customHeight="1">
      <c r="A710" s="173"/>
      <c r="B710" s="208"/>
    </row>
    <row r="711" spans="1:2" ht="15.75" customHeight="1">
      <c r="A711" s="173"/>
      <c r="B711" s="208"/>
    </row>
    <row r="712" spans="1:2" ht="15.75" customHeight="1">
      <c r="A712" s="173"/>
      <c r="B712" s="208"/>
    </row>
    <row r="713" spans="1:2" ht="15.75" customHeight="1">
      <c r="A713" s="173"/>
      <c r="B713" s="208"/>
    </row>
    <row r="714" spans="1:2" ht="15.75" customHeight="1">
      <c r="A714" s="173"/>
      <c r="B714" s="208"/>
    </row>
    <row r="715" spans="1:2" ht="15.75" customHeight="1">
      <c r="A715" s="173"/>
      <c r="B715" s="208"/>
    </row>
    <row r="716" spans="1:2" ht="15.75" customHeight="1">
      <c r="A716" s="173"/>
      <c r="B716" s="208"/>
    </row>
    <row r="717" spans="1:2" ht="15.75" customHeight="1">
      <c r="A717" s="173"/>
      <c r="B717" s="208"/>
    </row>
    <row r="718" spans="1:2" ht="15.75" customHeight="1">
      <c r="A718" s="173"/>
      <c r="B718" s="208"/>
    </row>
    <row r="719" spans="1:2" ht="15.75" customHeight="1">
      <c r="A719" s="173"/>
      <c r="B719" s="208"/>
    </row>
    <row r="720" spans="1:2" ht="15.75" customHeight="1">
      <c r="A720" s="173"/>
      <c r="B720" s="208"/>
    </row>
    <row r="721" spans="1:2" ht="15.75" customHeight="1">
      <c r="A721" s="173"/>
      <c r="B721" s="208"/>
    </row>
    <row r="722" spans="1:2" ht="15.75" customHeight="1">
      <c r="A722" s="173"/>
      <c r="B722" s="208"/>
    </row>
    <row r="723" spans="1:2" ht="15.75" customHeight="1">
      <c r="A723" s="173"/>
      <c r="B723" s="208"/>
    </row>
    <row r="724" spans="1:2" ht="15.75" customHeight="1">
      <c r="A724" s="173"/>
      <c r="B724" s="208"/>
    </row>
    <row r="725" spans="1:2" ht="15.75" customHeight="1">
      <c r="A725" s="173"/>
      <c r="B725" s="208"/>
    </row>
    <row r="726" spans="1:2" ht="15.75" customHeight="1">
      <c r="A726" s="173"/>
      <c r="B726" s="208"/>
    </row>
    <row r="727" spans="1:2" ht="15.75" customHeight="1">
      <c r="A727" s="173"/>
      <c r="B727" s="208"/>
    </row>
    <row r="728" spans="1:2" ht="15.75" customHeight="1">
      <c r="A728" s="173"/>
      <c r="B728" s="208"/>
    </row>
    <row r="729" spans="1:2" ht="15.75" customHeight="1">
      <c r="A729" s="173"/>
      <c r="B729" s="208"/>
    </row>
    <row r="730" spans="1:2" ht="15.75" customHeight="1">
      <c r="A730" s="173"/>
      <c r="B730" s="208"/>
    </row>
    <row r="731" spans="1:2" ht="15.75" customHeight="1">
      <c r="A731" s="173"/>
      <c r="B731" s="208"/>
    </row>
    <row r="732" spans="1:2" ht="15.75" customHeight="1">
      <c r="A732" s="173"/>
      <c r="B732" s="208"/>
    </row>
    <row r="733" spans="1:2" ht="15.75" customHeight="1">
      <c r="A733" s="173"/>
      <c r="B733" s="208"/>
    </row>
    <row r="734" spans="1:2" ht="15.75" customHeight="1">
      <c r="A734" s="173"/>
      <c r="B734" s="208"/>
    </row>
    <row r="735" spans="1:2" ht="15.75" customHeight="1">
      <c r="A735" s="173"/>
      <c r="B735" s="208"/>
    </row>
    <row r="736" spans="1:2" ht="15.75" customHeight="1">
      <c r="A736" s="173"/>
      <c r="B736" s="208"/>
    </row>
    <row r="737" spans="1:2" ht="15.75" customHeight="1">
      <c r="A737" s="173"/>
      <c r="B737" s="208"/>
    </row>
    <row r="738" spans="1:2" ht="15.75" customHeight="1">
      <c r="A738" s="173"/>
      <c r="B738" s="208"/>
    </row>
    <row r="739" spans="1:2" ht="15.75" customHeight="1">
      <c r="A739" s="173"/>
      <c r="B739" s="208"/>
    </row>
    <row r="740" spans="1:2" ht="15.75" customHeight="1">
      <c r="A740" s="173"/>
      <c r="B740" s="208"/>
    </row>
    <row r="741" spans="1:2" ht="15.75" customHeight="1">
      <c r="A741" s="173"/>
      <c r="B741" s="208"/>
    </row>
    <row r="742" spans="1:2" ht="15.75" customHeight="1">
      <c r="A742" s="173"/>
      <c r="B742" s="208"/>
    </row>
    <row r="743" spans="1:2" ht="15.75" customHeight="1">
      <c r="A743" s="173"/>
      <c r="B743" s="208"/>
    </row>
    <row r="744" spans="1:2" ht="15.75" customHeight="1">
      <c r="A744" s="173"/>
      <c r="B744" s="208"/>
    </row>
    <row r="745" spans="1:2" ht="15.75" customHeight="1">
      <c r="A745" s="173"/>
      <c r="B745" s="208"/>
    </row>
    <row r="746" spans="1:2" ht="15.75" customHeight="1">
      <c r="A746" s="173"/>
      <c r="B746" s="208"/>
    </row>
    <row r="747" spans="1:2" ht="15.75" customHeight="1">
      <c r="A747" s="173"/>
      <c r="B747" s="208"/>
    </row>
    <row r="748" spans="1:2" ht="15.75" customHeight="1">
      <c r="A748" s="173"/>
      <c r="B748" s="208"/>
    </row>
    <row r="749" spans="1:2" ht="15.75" customHeight="1">
      <c r="A749" s="173"/>
      <c r="B749" s="208"/>
    </row>
    <row r="750" spans="1:2" ht="15.75" customHeight="1">
      <c r="A750" s="173"/>
      <c r="B750" s="208"/>
    </row>
    <row r="751" spans="1:2" ht="15.75" customHeight="1">
      <c r="A751" s="173"/>
      <c r="B751" s="208"/>
    </row>
    <row r="752" spans="1:2" ht="15.75" customHeight="1">
      <c r="A752" s="173"/>
      <c r="B752" s="208"/>
    </row>
    <row r="753" spans="1:2" ht="15.75" customHeight="1">
      <c r="A753" s="173"/>
      <c r="B753" s="208"/>
    </row>
    <row r="754" spans="1:2" ht="15.75" customHeight="1">
      <c r="A754" s="173"/>
      <c r="B754" s="208"/>
    </row>
    <row r="755" spans="1:2" ht="15.75" customHeight="1">
      <c r="A755" s="173"/>
      <c r="B755" s="208"/>
    </row>
    <row r="756" spans="1:2" ht="15.75" customHeight="1">
      <c r="A756" s="173"/>
      <c r="B756" s="208"/>
    </row>
    <row r="757" spans="1:2" ht="15.75" customHeight="1">
      <c r="A757" s="173"/>
      <c r="B757" s="208"/>
    </row>
    <row r="758" spans="1:2" ht="15.75" customHeight="1">
      <c r="A758" s="173"/>
      <c r="B758" s="208"/>
    </row>
    <row r="759" spans="1:2" ht="15.75" customHeight="1">
      <c r="A759" s="173"/>
      <c r="B759" s="208"/>
    </row>
    <row r="760" spans="1:2" ht="15.75" customHeight="1">
      <c r="A760" s="173"/>
      <c r="B760" s="208"/>
    </row>
    <row r="761" spans="1:2" ht="15.75" customHeight="1">
      <c r="A761" s="173"/>
      <c r="B761" s="208"/>
    </row>
    <row r="762" spans="1:2" ht="15.75" customHeight="1">
      <c r="A762" s="173"/>
      <c r="B762" s="208"/>
    </row>
    <row r="763" spans="1:2" ht="15.75" customHeight="1">
      <c r="A763" s="173"/>
      <c r="B763" s="208"/>
    </row>
    <row r="764" spans="1:2" ht="15.75" customHeight="1">
      <c r="A764" s="173"/>
      <c r="B764" s="208"/>
    </row>
    <row r="765" spans="1:2" ht="15.75" customHeight="1">
      <c r="A765" s="173"/>
      <c r="B765" s="208"/>
    </row>
    <row r="766" spans="1:2" ht="15.75" customHeight="1">
      <c r="A766" s="173"/>
      <c r="B766" s="208"/>
    </row>
    <row r="767" spans="1:2" ht="15.75" customHeight="1">
      <c r="A767" s="173"/>
      <c r="B767" s="208"/>
    </row>
    <row r="768" spans="1:2" ht="15.75" customHeight="1">
      <c r="A768" s="173"/>
      <c r="B768" s="208"/>
    </row>
    <row r="769" spans="1:2" ht="15.75" customHeight="1">
      <c r="A769" s="173"/>
      <c r="B769" s="208"/>
    </row>
    <row r="770" spans="1:2" ht="15.75" customHeight="1">
      <c r="A770" s="173"/>
      <c r="B770" s="208"/>
    </row>
    <row r="771" spans="1:2" ht="15.75" customHeight="1">
      <c r="A771" s="173"/>
      <c r="B771" s="208"/>
    </row>
    <row r="772" spans="1:2" ht="15.75" customHeight="1">
      <c r="A772" s="173"/>
      <c r="B772" s="208"/>
    </row>
    <row r="773" spans="1:2" ht="15.75" customHeight="1">
      <c r="A773" s="173"/>
      <c r="B773" s="208"/>
    </row>
    <row r="774" spans="1:2" ht="15.75" customHeight="1">
      <c r="A774" s="173"/>
      <c r="B774" s="208"/>
    </row>
    <row r="775" spans="1:2" ht="15.75" customHeight="1">
      <c r="A775" s="173"/>
      <c r="B775" s="208"/>
    </row>
    <row r="776" spans="1:2" ht="15.75" customHeight="1">
      <c r="A776" s="173"/>
      <c r="B776" s="208"/>
    </row>
    <row r="777" spans="1:2" ht="15.75" customHeight="1">
      <c r="A777" s="173"/>
      <c r="B777" s="208"/>
    </row>
    <row r="778" spans="1:2" ht="15.75" customHeight="1">
      <c r="A778" s="173"/>
      <c r="B778" s="208"/>
    </row>
    <row r="779" spans="1:2" ht="15.75" customHeight="1">
      <c r="A779" s="173"/>
      <c r="B779" s="208"/>
    </row>
    <row r="780" spans="1:2" ht="15.75" customHeight="1">
      <c r="A780" s="173"/>
      <c r="B780" s="208"/>
    </row>
    <row r="781" spans="1:2" ht="15.75" customHeight="1">
      <c r="A781" s="173"/>
      <c r="B781" s="208"/>
    </row>
    <row r="782" spans="1:2" ht="15.75" customHeight="1">
      <c r="A782" s="173"/>
      <c r="B782" s="208"/>
    </row>
    <row r="783" spans="1:2" ht="15.75" customHeight="1">
      <c r="A783" s="173"/>
      <c r="B783" s="208"/>
    </row>
    <row r="784" spans="1:2" ht="15.75" customHeight="1">
      <c r="A784" s="173"/>
      <c r="B784" s="208"/>
    </row>
    <row r="785" spans="1:2" ht="15.75" customHeight="1">
      <c r="A785" s="173"/>
      <c r="B785" s="208"/>
    </row>
    <row r="786" spans="1:2" ht="15.75" customHeight="1">
      <c r="A786" s="173"/>
      <c r="B786" s="208"/>
    </row>
    <row r="787" spans="1:2" ht="15.75" customHeight="1">
      <c r="A787" s="173"/>
      <c r="B787" s="208"/>
    </row>
    <row r="788" spans="1:2" ht="15.75" customHeight="1">
      <c r="A788" s="173"/>
      <c r="B788" s="208"/>
    </row>
    <row r="789" spans="1:2" ht="15.75" customHeight="1">
      <c r="A789" s="173"/>
      <c r="B789" s="208"/>
    </row>
    <row r="790" spans="1:2" ht="15.75" customHeight="1">
      <c r="A790" s="173"/>
      <c r="B790" s="208"/>
    </row>
    <row r="791" spans="1:2" ht="15.75" customHeight="1">
      <c r="A791" s="173"/>
      <c r="B791" s="208"/>
    </row>
    <row r="792" spans="1:2" ht="15.75" customHeight="1">
      <c r="A792" s="173"/>
      <c r="B792" s="208"/>
    </row>
    <row r="793" spans="1:2" ht="15.75" customHeight="1">
      <c r="A793" s="173"/>
      <c r="B793" s="208"/>
    </row>
    <row r="794" spans="1:2" ht="15.75" customHeight="1">
      <c r="A794" s="173"/>
      <c r="B794" s="208"/>
    </row>
    <row r="795" spans="1:2" ht="15.75" customHeight="1">
      <c r="A795" s="173"/>
      <c r="B795" s="208"/>
    </row>
    <row r="796" spans="1:2" ht="15.75" customHeight="1">
      <c r="A796" s="173"/>
      <c r="B796" s="208"/>
    </row>
    <row r="797" spans="1:2" ht="15.75" customHeight="1">
      <c r="A797" s="173"/>
      <c r="B797" s="208"/>
    </row>
    <row r="798" spans="1:2" ht="15.75" customHeight="1">
      <c r="A798" s="173"/>
      <c r="B798" s="208"/>
    </row>
    <row r="799" spans="1:2" ht="15.75" customHeight="1">
      <c r="A799" s="173"/>
      <c r="B799" s="208"/>
    </row>
    <row r="800" spans="1:2" ht="15.75" customHeight="1">
      <c r="A800" s="173"/>
      <c r="B800" s="208"/>
    </row>
    <row r="801" spans="1:2" ht="15.75" customHeight="1">
      <c r="A801" s="173"/>
      <c r="B801" s="208"/>
    </row>
    <row r="802" spans="1:2" ht="15.75" customHeight="1">
      <c r="A802" s="173"/>
      <c r="B802" s="208"/>
    </row>
    <row r="803" spans="1:2" ht="15.75" customHeight="1">
      <c r="A803" s="173"/>
      <c r="B803" s="208"/>
    </row>
    <row r="804" spans="1:2" ht="15.75" customHeight="1">
      <c r="A804" s="173"/>
      <c r="B804" s="208"/>
    </row>
    <row r="805" spans="1:2" ht="15.75" customHeight="1">
      <c r="A805" s="173"/>
      <c r="B805" s="208"/>
    </row>
    <row r="806" spans="1:2" ht="15.75" customHeight="1">
      <c r="A806" s="173"/>
      <c r="B806" s="208"/>
    </row>
    <row r="807" spans="1:2" ht="15.75" customHeight="1">
      <c r="A807" s="173"/>
      <c r="B807" s="208"/>
    </row>
    <row r="808" spans="1:2" ht="15.75" customHeight="1">
      <c r="A808" s="173"/>
      <c r="B808" s="208"/>
    </row>
    <row r="809" spans="1:2" ht="15.75" customHeight="1">
      <c r="A809" s="173"/>
      <c r="B809" s="208"/>
    </row>
    <row r="810" spans="1:2" ht="15.75" customHeight="1">
      <c r="A810" s="173"/>
      <c r="B810" s="208"/>
    </row>
    <row r="811" spans="1:2" ht="15.75" customHeight="1">
      <c r="A811" s="173"/>
      <c r="B811" s="208"/>
    </row>
    <row r="812" spans="1:2" ht="15.75" customHeight="1">
      <c r="A812" s="173"/>
      <c r="B812" s="208"/>
    </row>
    <row r="813" spans="1:2" ht="15.75" customHeight="1">
      <c r="A813" s="173"/>
      <c r="B813" s="208"/>
    </row>
    <row r="814" spans="1:2" ht="15.75" customHeight="1">
      <c r="A814" s="173"/>
      <c r="B814" s="208"/>
    </row>
    <row r="815" spans="1:2" ht="15.75" customHeight="1">
      <c r="A815" s="173"/>
      <c r="B815" s="208"/>
    </row>
    <row r="816" spans="1:2" ht="15.75" customHeight="1">
      <c r="A816" s="173"/>
      <c r="B816" s="208"/>
    </row>
    <row r="817" spans="1:2" ht="15.75" customHeight="1">
      <c r="A817" s="173"/>
      <c r="B817" s="208"/>
    </row>
    <row r="818" spans="1:2" ht="15.75" customHeight="1">
      <c r="A818" s="173"/>
      <c r="B818" s="208"/>
    </row>
    <row r="819" spans="1:2" ht="15.75" customHeight="1">
      <c r="A819" s="173"/>
      <c r="B819" s="208"/>
    </row>
    <row r="820" spans="1:2" ht="15.75" customHeight="1">
      <c r="A820" s="173"/>
      <c r="B820" s="208"/>
    </row>
    <row r="821" spans="1:2" ht="15.75" customHeight="1">
      <c r="A821" s="173"/>
      <c r="B821" s="208"/>
    </row>
    <row r="822" spans="1:2" ht="15.75" customHeight="1">
      <c r="A822" s="173"/>
      <c r="B822" s="208"/>
    </row>
    <row r="823" spans="1:2" ht="15.75" customHeight="1">
      <c r="A823" s="173"/>
      <c r="B823" s="208"/>
    </row>
    <row r="824" spans="1:2" ht="15.75" customHeight="1">
      <c r="A824" s="173"/>
      <c r="B824" s="208"/>
    </row>
    <row r="825" spans="1:2" ht="15.75" customHeight="1">
      <c r="A825" s="173"/>
      <c r="B825" s="208"/>
    </row>
    <row r="826" spans="1:2" ht="15.75" customHeight="1">
      <c r="A826" s="173"/>
      <c r="B826" s="208"/>
    </row>
    <row r="827" spans="1:2" ht="15.75" customHeight="1">
      <c r="A827" s="173"/>
      <c r="B827" s="208"/>
    </row>
    <row r="828" spans="1:2" ht="15.75" customHeight="1">
      <c r="A828" s="173"/>
      <c r="B828" s="208"/>
    </row>
    <row r="829" spans="1:2" ht="15.75" customHeight="1">
      <c r="A829" s="173"/>
      <c r="B829" s="208"/>
    </row>
    <row r="830" spans="1:2" ht="15.75" customHeight="1">
      <c r="A830" s="173"/>
      <c r="B830" s="208"/>
    </row>
    <row r="831" spans="1:2" ht="15.75" customHeight="1">
      <c r="A831" s="173"/>
      <c r="B831" s="208"/>
    </row>
    <row r="832" spans="1:2" ht="15.75" customHeight="1">
      <c r="A832" s="173"/>
      <c r="B832" s="208"/>
    </row>
    <row r="833" spans="1:2" ht="15.75" customHeight="1">
      <c r="A833" s="173"/>
      <c r="B833" s="208"/>
    </row>
    <row r="834" spans="1:2" ht="15.75" customHeight="1">
      <c r="A834" s="173"/>
      <c r="B834" s="208"/>
    </row>
    <row r="835" spans="1:2" ht="15.75" customHeight="1">
      <c r="A835" s="173"/>
      <c r="B835" s="208"/>
    </row>
    <row r="836" spans="1:2" ht="15.75" customHeight="1">
      <c r="A836" s="173"/>
      <c r="B836" s="208"/>
    </row>
    <row r="837" spans="1:2" ht="15.75" customHeight="1">
      <c r="A837" s="173"/>
      <c r="B837" s="208"/>
    </row>
    <row r="838" spans="1:2" ht="15.75" customHeight="1">
      <c r="A838" s="173"/>
      <c r="B838" s="208"/>
    </row>
    <row r="839" spans="1:2" ht="15.75" customHeight="1">
      <c r="A839" s="173"/>
      <c r="B839" s="208"/>
    </row>
    <row r="840" spans="1:2" ht="15.75" customHeight="1">
      <c r="A840" s="173"/>
      <c r="B840" s="208"/>
    </row>
    <row r="841" spans="1:2" ht="15.75" customHeight="1">
      <c r="A841" s="173"/>
      <c r="B841" s="208"/>
    </row>
    <row r="842" spans="1:2" ht="15.75" customHeight="1">
      <c r="A842" s="173"/>
      <c r="B842" s="208"/>
    </row>
    <row r="843" spans="1:2" ht="15.75" customHeight="1">
      <c r="A843" s="173"/>
      <c r="B843" s="208"/>
    </row>
    <row r="844" spans="1:2" ht="15.75" customHeight="1">
      <c r="A844" s="173"/>
      <c r="B844" s="208"/>
    </row>
    <row r="845" spans="1:2" ht="15.75" customHeight="1">
      <c r="A845" s="173"/>
      <c r="B845" s="208"/>
    </row>
    <row r="846" spans="1:2" ht="15.75" customHeight="1">
      <c r="A846" s="173"/>
      <c r="B846" s="208"/>
    </row>
    <row r="847" spans="1:2" ht="15.75" customHeight="1">
      <c r="A847" s="173"/>
      <c r="B847" s="208"/>
    </row>
    <row r="848" spans="1:2" ht="15.75" customHeight="1">
      <c r="A848" s="173"/>
      <c r="B848" s="208"/>
    </row>
    <row r="849" spans="1:2" ht="15.75" customHeight="1">
      <c r="A849" s="173"/>
      <c r="B849" s="208"/>
    </row>
    <row r="850" spans="1:2" ht="15.75" customHeight="1">
      <c r="A850" s="173"/>
      <c r="B850" s="208"/>
    </row>
    <row r="851" spans="1:2" ht="15.75" customHeight="1">
      <c r="A851" s="173"/>
      <c r="B851" s="208"/>
    </row>
    <row r="852" spans="1:2" ht="15.75" customHeight="1">
      <c r="A852" s="173"/>
      <c r="B852" s="208"/>
    </row>
    <row r="853" spans="1:2" ht="15.75" customHeight="1">
      <c r="A853" s="173"/>
      <c r="B853" s="208"/>
    </row>
    <row r="854" spans="1:2" ht="15.75" customHeight="1">
      <c r="A854" s="173"/>
      <c r="B854" s="208"/>
    </row>
    <row r="855" spans="1:2" ht="15.75" customHeight="1">
      <c r="A855" s="173"/>
      <c r="B855" s="208"/>
    </row>
    <row r="856" spans="1:2" ht="15.75" customHeight="1">
      <c r="A856" s="173"/>
      <c r="B856" s="208"/>
    </row>
    <row r="857" spans="1:2" ht="15.75" customHeight="1">
      <c r="A857" s="173"/>
      <c r="B857" s="208"/>
    </row>
    <row r="858" spans="1:2" ht="15.75" customHeight="1">
      <c r="A858" s="173"/>
      <c r="B858" s="208"/>
    </row>
    <row r="859" spans="1:2" ht="15.75" customHeight="1">
      <c r="A859" s="173"/>
      <c r="B859" s="208"/>
    </row>
    <row r="860" spans="1:2" ht="15.75" customHeight="1">
      <c r="A860" s="173"/>
      <c r="B860" s="208"/>
    </row>
    <row r="861" spans="1:2" ht="15.75" customHeight="1">
      <c r="A861" s="173"/>
      <c r="B861" s="208"/>
    </row>
    <row r="862" spans="1:2" ht="15.75" customHeight="1">
      <c r="A862" s="173"/>
      <c r="B862" s="208"/>
    </row>
    <row r="863" spans="1:2" ht="15.75" customHeight="1">
      <c r="A863" s="173"/>
      <c r="B863" s="208"/>
    </row>
    <row r="864" spans="1:2" ht="15.75" customHeight="1">
      <c r="A864" s="173"/>
      <c r="B864" s="208"/>
    </row>
    <row r="865" spans="1:2" ht="15.75" customHeight="1">
      <c r="A865" s="173"/>
      <c r="B865" s="208"/>
    </row>
    <row r="866" spans="1:2" ht="15.75" customHeight="1">
      <c r="A866" s="173"/>
      <c r="B866" s="208"/>
    </row>
    <row r="867" spans="1:2" ht="15.75" customHeight="1">
      <c r="A867" s="173"/>
      <c r="B867" s="208"/>
    </row>
    <row r="868" spans="1:2" ht="15.75" customHeight="1">
      <c r="A868" s="173"/>
      <c r="B868" s="208"/>
    </row>
    <row r="869" spans="1:2" ht="15.75" customHeight="1">
      <c r="A869" s="173"/>
      <c r="B869" s="208"/>
    </row>
    <row r="870" spans="1:2" ht="15.75" customHeight="1">
      <c r="A870" s="173"/>
      <c r="B870" s="208"/>
    </row>
    <row r="871" spans="1:2" ht="15.75" customHeight="1">
      <c r="A871" s="173"/>
      <c r="B871" s="208"/>
    </row>
    <row r="872" spans="1:2" ht="15.75" customHeight="1">
      <c r="A872" s="173"/>
      <c r="B872" s="208"/>
    </row>
    <row r="873" spans="1:2" ht="15.75" customHeight="1">
      <c r="A873" s="173"/>
      <c r="B873" s="208"/>
    </row>
    <row r="874" spans="1:2" ht="15.75" customHeight="1">
      <c r="A874" s="173"/>
      <c r="B874" s="208"/>
    </row>
    <row r="875" spans="1:2" ht="15.75" customHeight="1">
      <c r="A875" s="173"/>
      <c r="B875" s="208"/>
    </row>
    <row r="876" spans="1:2" ht="15.75" customHeight="1">
      <c r="A876" s="173"/>
      <c r="B876" s="208"/>
    </row>
    <row r="877" spans="1:2" ht="15.75" customHeight="1">
      <c r="A877" s="173"/>
      <c r="B877" s="208"/>
    </row>
    <row r="878" spans="1:2" ht="15.75" customHeight="1">
      <c r="A878" s="173"/>
      <c r="B878" s="208"/>
    </row>
    <row r="879" spans="1:2" ht="15.75" customHeight="1">
      <c r="A879" s="173"/>
      <c r="B879" s="208"/>
    </row>
    <row r="880" spans="1:2" ht="15.75" customHeight="1">
      <c r="A880" s="173"/>
      <c r="B880" s="208"/>
    </row>
    <row r="881" spans="1:2" ht="15.75" customHeight="1">
      <c r="A881" s="173"/>
      <c r="B881" s="208"/>
    </row>
    <row r="882" spans="1:2" ht="15.75" customHeight="1">
      <c r="A882" s="173"/>
      <c r="B882" s="208"/>
    </row>
    <row r="883" spans="1:2" ht="15.75" customHeight="1">
      <c r="A883" s="173"/>
      <c r="B883" s="208"/>
    </row>
    <row r="884" spans="1:2" ht="15.75" customHeight="1">
      <c r="A884" s="173"/>
      <c r="B884" s="208"/>
    </row>
    <row r="885" spans="1:2" ht="15.75" customHeight="1">
      <c r="A885" s="173"/>
      <c r="B885" s="208"/>
    </row>
    <row r="886" spans="1:2" ht="15.75" customHeight="1">
      <c r="A886" s="173"/>
      <c r="B886" s="208"/>
    </row>
    <row r="887" spans="1:2" ht="15.75" customHeight="1">
      <c r="A887" s="173"/>
      <c r="B887" s="208"/>
    </row>
    <row r="888" spans="1:2" ht="15.75" customHeight="1">
      <c r="A888" s="173"/>
      <c r="B888" s="208"/>
    </row>
    <row r="889" spans="1:2" ht="15.75" customHeight="1">
      <c r="A889" s="173"/>
      <c r="B889" s="208"/>
    </row>
    <row r="890" spans="1:2" ht="15.75" customHeight="1">
      <c r="A890" s="173"/>
      <c r="B890" s="208"/>
    </row>
    <row r="891" spans="1:2" ht="15.75" customHeight="1">
      <c r="A891" s="173"/>
      <c r="B891" s="208"/>
    </row>
    <row r="892" spans="1:2" ht="15.75" customHeight="1">
      <c r="A892" s="173"/>
      <c r="B892" s="208"/>
    </row>
    <row r="893" spans="1:2" ht="15.75" customHeight="1">
      <c r="A893" s="173"/>
      <c r="B893" s="208"/>
    </row>
    <row r="894" spans="1:2" ht="15.75" customHeight="1">
      <c r="A894" s="173"/>
      <c r="B894" s="208"/>
    </row>
    <row r="895" spans="1:2" ht="15.75" customHeight="1">
      <c r="A895" s="173"/>
      <c r="B895" s="208"/>
    </row>
    <row r="896" spans="1:2" ht="15.75" customHeight="1">
      <c r="A896" s="173"/>
      <c r="B896" s="208"/>
    </row>
    <row r="897" spans="1:2" ht="15.75" customHeight="1">
      <c r="A897" s="173"/>
      <c r="B897" s="208"/>
    </row>
    <row r="898" spans="1:2" ht="15.75" customHeight="1">
      <c r="A898" s="173"/>
      <c r="B898" s="208"/>
    </row>
    <row r="899" spans="1:2" ht="15.75" customHeight="1">
      <c r="A899" s="173"/>
      <c r="B899" s="208"/>
    </row>
    <row r="900" spans="1:2" ht="15.75" customHeight="1">
      <c r="A900" s="173"/>
      <c r="B900" s="208"/>
    </row>
    <row r="901" spans="1:2" ht="15.75" customHeight="1">
      <c r="A901" s="173"/>
      <c r="B901" s="208"/>
    </row>
    <row r="902" spans="1:2" ht="15.75" customHeight="1">
      <c r="A902" s="173"/>
      <c r="B902" s="208"/>
    </row>
    <row r="903" spans="1:2" ht="15.75" customHeight="1">
      <c r="A903" s="173"/>
      <c r="B903" s="208"/>
    </row>
    <row r="904" spans="1:2" ht="15.75" customHeight="1">
      <c r="A904" s="173"/>
      <c r="B904" s="208"/>
    </row>
    <row r="905" spans="1:2" ht="15.75" customHeight="1">
      <c r="A905" s="173"/>
      <c r="B905" s="208"/>
    </row>
    <row r="906" spans="1:2" ht="15.75" customHeight="1">
      <c r="A906" s="173"/>
      <c r="B906" s="208"/>
    </row>
    <row r="907" spans="1:2" ht="15.75" customHeight="1">
      <c r="A907" s="173"/>
      <c r="B907" s="208"/>
    </row>
    <row r="908" spans="1:2" ht="15.75" customHeight="1">
      <c r="A908" s="173"/>
      <c r="B908" s="208"/>
    </row>
    <row r="909" spans="1:2" ht="15.75" customHeight="1">
      <c r="A909" s="173"/>
      <c r="B909" s="208"/>
    </row>
    <row r="910" spans="1:2" ht="15.75" customHeight="1">
      <c r="A910" s="173"/>
      <c r="B910" s="208"/>
    </row>
    <row r="911" spans="1:2" ht="15.75" customHeight="1">
      <c r="A911" s="173"/>
      <c r="B911" s="208"/>
    </row>
    <row r="912" spans="1:2" ht="15.75" customHeight="1">
      <c r="A912" s="173"/>
      <c r="B912" s="208"/>
    </row>
    <row r="913" spans="1:2" ht="15.75" customHeight="1">
      <c r="A913" s="173"/>
      <c r="B913" s="208"/>
    </row>
    <row r="914" spans="1:2" ht="15.75" customHeight="1">
      <c r="A914" s="173"/>
      <c r="B914" s="208"/>
    </row>
    <row r="915" spans="1:2" ht="15.75" customHeight="1">
      <c r="A915" s="173"/>
      <c r="B915" s="208"/>
    </row>
    <row r="916" spans="1:2" ht="15.75" customHeight="1">
      <c r="A916" s="173"/>
      <c r="B916" s="208"/>
    </row>
    <row r="917" spans="1:2" ht="15.75" customHeight="1">
      <c r="A917" s="173"/>
      <c r="B917" s="208"/>
    </row>
    <row r="918" spans="1:2" ht="15.75" customHeight="1">
      <c r="A918" s="173"/>
      <c r="B918" s="208"/>
    </row>
    <row r="919" spans="1:2" ht="15.75" customHeight="1">
      <c r="A919" s="173"/>
      <c r="B919" s="208"/>
    </row>
    <row r="920" spans="1:2" ht="15.75" customHeight="1">
      <c r="A920" s="173"/>
      <c r="B920" s="208"/>
    </row>
    <row r="921" spans="1:2" ht="15.75" customHeight="1">
      <c r="A921" s="173"/>
      <c r="B921" s="208"/>
    </row>
    <row r="922" spans="1:2" ht="15.75" customHeight="1">
      <c r="A922" s="173"/>
      <c r="B922" s="208"/>
    </row>
    <row r="923" spans="1:2" ht="15.75" customHeight="1">
      <c r="A923" s="173"/>
      <c r="B923" s="208"/>
    </row>
    <row r="924" spans="1:2" ht="15.75" customHeight="1">
      <c r="A924" s="173"/>
      <c r="B924" s="208"/>
    </row>
    <row r="925" spans="1:2" ht="15.75" customHeight="1">
      <c r="A925" s="173"/>
      <c r="B925" s="208"/>
    </row>
    <row r="926" spans="1:2" ht="15.75" customHeight="1">
      <c r="A926" s="173"/>
      <c r="B926" s="208"/>
    </row>
    <row r="927" spans="1:2" ht="15.75" customHeight="1">
      <c r="A927" s="173"/>
      <c r="B927" s="208"/>
    </row>
    <row r="928" spans="1:2" ht="15.75" customHeight="1">
      <c r="A928" s="173"/>
      <c r="B928" s="208"/>
    </row>
    <row r="929" spans="1:2" ht="15.75" customHeight="1">
      <c r="A929" s="173"/>
      <c r="B929" s="208"/>
    </row>
    <row r="930" spans="1:2" ht="15.75" customHeight="1">
      <c r="A930" s="173"/>
      <c r="B930" s="208"/>
    </row>
    <row r="931" spans="1:2" ht="15.75" customHeight="1">
      <c r="A931" s="173"/>
      <c r="B931" s="208"/>
    </row>
    <row r="932" spans="1:2" ht="15.75" customHeight="1">
      <c r="A932" s="173"/>
      <c r="B932" s="208"/>
    </row>
    <row r="933" spans="1:2" ht="15.75" customHeight="1">
      <c r="A933" s="173"/>
      <c r="B933" s="208"/>
    </row>
    <row r="934" spans="1:2" ht="15.75" customHeight="1">
      <c r="A934" s="173"/>
      <c r="B934" s="208"/>
    </row>
    <row r="935" spans="1:2" ht="15.75" customHeight="1">
      <c r="A935" s="173"/>
      <c r="B935" s="208"/>
    </row>
    <row r="936" spans="1:2" ht="15.75" customHeight="1">
      <c r="A936" s="173"/>
      <c r="B936" s="208"/>
    </row>
    <row r="937" spans="1:2" ht="15.75" customHeight="1">
      <c r="A937" s="173"/>
      <c r="B937" s="208"/>
    </row>
    <row r="938" spans="1:2" ht="15.75" customHeight="1">
      <c r="A938" s="173"/>
      <c r="B938" s="208"/>
    </row>
    <row r="939" spans="1:2" ht="15.75" customHeight="1">
      <c r="A939" s="173"/>
      <c r="B939" s="208"/>
    </row>
    <row r="940" spans="1:2" ht="15.75" customHeight="1">
      <c r="A940" s="173"/>
      <c r="B940" s="208"/>
    </row>
    <row r="941" spans="1:2" ht="15.75" customHeight="1">
      <c r="A941" s="173"/>
      <c r="B941" s="208"/>
    </row>
    <row r="942" spans="1:2" ht="15.75" customHeight="1">
      <c r="A942" s="173"/>
      <c r="B942" s="208"/>
    </row>
    <row r="943" spans="1:2" ht="15.75" customHeight="1">
      <c r="A943" s="173"/>
      <c r="B943" s="208"/>
    </row>
    <row r="944" spans="1:2" ht="15.75" customHeight="1">
      <c r="A944" s="173"/>
      <c r="B944" s="208"/>
    </row>
    <row r="945" spans="1:2" ht="15.75" customHeight="1">
      <c r="A945" s="173"/>
      <c r="B945" s="208"/>
    </row>
    <row r="946" spans="1:2" ht="15.75" customHeight="1">
      <c r="A946" s="173"/>
      <c r="B946" s="208"/>
    </row>
    <row r="947" spans="1:2" ht="15.75" customHeight="1">
      <c r="A947" s="173"/>
      <c r="B947" s="208"/>
    </row>
    <row r="948" spans="1:2" ht="15.75" customHeight="1">
      <c r="A948" s="173"/>
      <c r="B948" s="208"/>
    </row>
    <row r="949" spans="1:2" ht="15.75" customHeight="1">
      <c r="A949" s="173"/>
      <c r="B949" s="208"/>
    </row>
    <row r="950" spans="1:2" ht="15.75" customHeight="1">
      <c r="A950" s="173"/>
      <c r="B950" s="208"/>
    </row>
    <row r="951" spans="1:2" ht="15.75" customHeight="1">
      <c r="A951" s="173"/>
      <c r="B951" s="208"/>
    </row>
    <row r="952" spans="1:2" ht="15.75" customHeight="1">
      <c r="A952" s="173"/>
      <c r="B952" s="208"/>
    </row>
    <row r="953" spans="1:2" ht="15.75" customHeight="1">
      <c r="A953" s="173"/>
      <c r="B953" s="208"/>
    </row>
    <row r="954" spans="1:2" ht="15.75" customHeight="1">
      <c r="A954" s="173"/>
      <c r="B954" s="208"/>
    </row>
    <row r="955" spans="1:2" ht="15.75" customHeight="1">
      <c r="A955" s="173"/>
      <c r="B955" s="208"/>
    </row>
    <row r="956" spans="1:2" ht="15.75" customHeight="1">
      <c r="A956" s="173"/>
      <c r="B956" s="208"/>
    </row>
    <row r="957" spans="1:2" ht="15.75" customHeight="1">
      <c r="A957" s="173"/>
      <c r="B957" s="208"/>
    </row>
    <row r="958" spans="1:2" ht="15.75" customHeight="1">
      <c r="A958" s="173"/>
      <c r="B958" s="208"/>
    </row>
    <row r="959" spans="1:2" ht="15.75" customHeight="1">
      <c r="A959" s="173"/>
      <c r="B959" s="208"/>
    </row>
    <row r="960" spans="1:2" ht="15.75" customHeight="1">
      <c r="A960" s="173"/>
      <c r="B960" s="208"/>
    </row>
    <row r="961" spans="1:2" ht="15.75" customHeight="1">
      <c r="A961" s="173"/>
      <c r="B961" s="208"/>
    </row>
    <row r="962" spans="1:2" ht="15.75" customHeight="1">
      <c r="A962" s="173"/>
      <c r="B962" s="208"/>
    </row>
    <row r="963" spans="1:2" ht="15.75" customHeight="1">
      <c r="A963" s="173"/>
      <c r="B963" s="208"/>
    </row>
    <row r="964" spans="1:2" ht="15.75" customHeight="1">
      <c r="A964" s="173"/>
      <c r="B964" s="208"/>
    </row>
    <row r="965" spans="1:2" ht="15.75" customHeight="1">
      <c r="A965" s="173"/>
      <c r="B965" s="208"/>
    </row>
    <row r="966" spans="1:2" ht="15.75" customHeight="1">
      <c r="A966" s="173"/>
      <c r="B966" s="208"/>
    </row>
    <row r="967" spans="1:2" ht="15.75" customHeight="1">
      <c r="A967" s="173"/>
      <c r="B967" s="208"/>
    </row>
    <row r="968" spans="1:2" ht="15.75" customHeight="1">
      <c r="A968" s="173"/>
      <c r="B968" s="208"/>
    </row>
    <row r="969" spans="1:2" ht="15.75" customHeight="1">
      <c r="A969" s="173"/>
      <c r="B969" s="208"/>
    </row>
    <row r="970" spans="1:2" ht="15.75" customHeight="1">
      <c r="A970" s="173"/>
      <c r="B970" s="208"/>
    </row>
    <row r="971" spans="1:2" ht="15.75" customHeight="1">
      <c r="A971" s="173"/>
      <c r="B971" s="208"/>
    </row>
    <row r="972" spans="1:2" ht="15.75" customHeight="1">
      <c r="A972" s="173"/>
      <c r="B972" s="208"/>
    </row>
    <row r="973" spans="1:2" ht="15.75" customHeight="1">
      <c r="A973" s="173"/>
      <c r="B973" s="208"/>
    </row>
    <row r="974" spans="1:2" ht="15.75" customHeight="1">
      <c r="A974" s="173"/>
      <c r="B974" s="208"/>
    </row>
    <row r="975" spans="1:2" ht="15.75" customHeight="1">
      <c r="A975" s="173"/>
      <c r="B975" s="208"/>
    </row>
    <row r="976" spans="1:2" ht="15.75" customHeight="1">
      <c r="A976" s="173"/>
      <c r="B976" s="208"/>
    </row>
    <row r="977" spans="1:2" ht="15.75" customHeight="1">
      <c r="A977" s="173"/>
      <c r="B977" s="208"/>
    </row>
    <row r="978" spans="1:2" ht="15.75" customHeight="1">
      <c r="A978" s="173"/>
      <c r="B978" s="208"/>
    </row>
    <row r="979" spans="1:2" ht="15.75" customHeight="1">
      <c r="A979" s="173"/>
      <c r="B979" s="208"/>
    </row>
    <row r="980" spans="1:2" ht="15.75" customHeight="1">
      <c r="A980" s="173"/>
      <c r="B980" s="208"/>
    </row>
    <row r="981" spans="1:2" ht="15.75" customHeight="1">
      <c r="A981" s="173"/>
      <c r="B981" s="208"/>
    </row>
    <row r="982" spans="1:2" ht="15.75" customHeight="1">
      <c r="A982" s="173"/>
      <c r="B982" s="208"/>
    </row>
    <row r="983" spans="1:2" ht="15.75" customHeight="1">
      <c r="A983" s="173"/>
      <c r="B983" s="208"/>
    </row>
    <row r="984" spans="1:2" ht="15.75" customHeight="1">
      <c r="A984" s="173"/>
      <c r="B984" s="208"/>
    </row>
    <row r="985" spans="1:2" ht="15.75" customHeight="1">
      <c r="A985" s="173"/>
      <c r="B985" s="208"/>
    </row>
    <row r="986" spans="1:2" ht="15.75" customHeight="1">
      <c r="A986" s="173"/>
      <c r="B986" s="208"/>
    </row>
    <row r="987" spans="1:2" ht="15.75" customHeight="1">
      <c r="A987" s="173"/>
      <c r="B987" s="208"/>
    </row>
    <row r="988" spans="1:2" ht="15.75" customHeight="1">
      <c r="A988" s="173"/>
      <c r="B988" s="208"/>
    </row>
    <row r="989" spans="1:2" ht="15.75" customHeight="1">
      <c r="A989" s="173"/>
      <c r="B989" s="208"/>
    </row>
    <row r="990" spans="1:2" ht="15.75" customHeight="1">
      <c r="A990" s="173"/>
      <c r="B990" s="208"/>
    </row>
    <row r="991" spans="1:2" ht="15.75" customHeight="1">
      <c r="A991" s="173"/>
      <c r="B991" s="208"/>
    </row>
    <row r="992" spans="1:2" ht="15.75" customHeight="1">
      <c r="A992" s="173"/>
      <c r="B992" s="208"/>
    </row>
    <row r="993" spans="1:2" ht="15.75" customHeight="1">
      <c r="A993" s="173"/>
      <c r="B993" s="208"/>
    </row>
    <row r="994" spans="1:2" ht="15.75" customHeight="1">
      <c r="A994" s="173"/>
      <c r="B994" s="208"/>
    </row>
    <row r="995" spans="1:2" ht="15.75" customHeight="1">
      <c r="A995" s="173"/>
      <c r="B995" s="208"/>
    </row>
    <row r="996" spans="1:2" ht="15.75" customHeight="1">
      <c r="A996" s="173"/>
      <c r="B996" s="208"/>
    </row>
    <row r="997" spans="1:2" ht="15.75" customHeight="1">
      <c r="A997" s="173"/>
      <c r="B997" s="208"/>
    </row>
    <row r="998" spans="1:2" ht="15.75" customHeight="1">
      <c r="A998" s="173"/>
      <c r="B998" s="208"/>
    </row>
    <row r="999" spans="1:2" ht="15.75" customHeight="1">
      <c r="A999" s="173"/>
      <c r="B999" s="208"/>
    </row>
    <row r="1000" spans="1:2" ht="15.75" customHeight="1">
      <c r="A1000" s="173"/>
      <c r="B1000" s="208"/>
    </row>
  </sheetData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Apresentação Projeto</vt:lpstr>
      <vt:lpstr>Acompanhamento</vt:lpstr>
      <vt:lpstr>Relatório Diário</vt:lpstr>
      <vt:lpstr>Report DB</vt:lpstr>
      <vt:lpstr>CheckList</vt:lpstr>
      <vt:lpstr>Gráficos</vt:lpstr>
      <vt:lpstr>Dúvidas</vt:lpstr>
      <vt:lpstr>Testes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AVF03</cp:lastModifiedBy>
  <dcterms:modified xsi:type="dcterms:W3CDTF">2022-09-22T17:48:45Z</dcterms:modified>
</cp:coreProperties>
</file>