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92" firstSheet="37" activeTab="37" autoFilterDateGrouping="1"/>
  </bookViews>
  <sheets>
    <sheet name="Tabla" sheetId="1" state="visible" r:id="rId1"/>
    <sheet name="Lautaro P1" sheetId="2" state="visible" r:id="rId2"/>
    <sheet name="Lautaro P2" sheetId="3" state="visible" r:id="rId3"/>
    <sheet name="Satelite P6" sheetId="4" state="visible" r:id="rId4"/>
    <sheet name="Satelite P7" sheetId="5" state="visible" r:id="rId5"/>
    <sheet name="El Abrazo P4" sheetId="6" state="visible" r:id="rId6"/>
    <sheet name="El Abrazo P5" sheetId="7" state="visible" r:id="rId7"/>
    <sheet name="Sta Marta P2" sheetId="8" state="visible" r:id="rId8"/>
    <sheet name="Sta Marta P3" sheetId="9" state="visible" r:id="rId9"/>
    <sheet name="Sta Marta P4" sheetId="10" state="visible" r:id="rId10"/>
    <sheet name="Sta Ana Chena" sheetId="11" state="visible" r:id="rId11"/>
    <sheet name="Oreste Plath P1" sheetId="12" state="visible" r:id="rId12"/>
    <sheet name="Oreste Plath P2" sheetId="13" state="visible" r:id="rId13"/>
    <sheet name="Almendral P1A" sheetId="14" state="visible" r:id="rId14"/>
    <sheet name="Almendral 2A" sheetId="15" state="visible" r:id="rId15"/>
    <sheet name="Almendral 3B" sheetId="16" state="visible" r:id="rId16"/>
    <sheet name="Almendral 4A" sheetId="17" state="visible" r:id="rId17"/>
    <sheet name="Almendral 6A" sheetId="18" state="visible" r:id="rId18"/>
    <sheet name="Almendral 7" sheetId="19" state="visible" r:id="rId19"/>
    <sheet name="Almendral 8" sheetId="20" state="visible" r:id="rId20"/>
    <sheet name="Almendral 9" sheetId="21" state="visible" r:id="rId21"/>
    <sheet name="Maipu Centro P1" sheetId="22" state="visible" r:id="rId22"/>
    <sheet name="Maipu Centro P2" sheetId="23" state="visible" r:id="rId23"/>
    <sheet name="Cerrillos1 P2A" sheetId="24" state="visible" r:id="rId24"/>
    <sheet name="Cerrillos1 P3A" sheetId="25" state="visible" r:id="rId25"/>
    <sheet name="Cerrillos1 P4A" sheetId="26" state="visible" r:id="rId26"/>
    <sheet name="Cerrillos1 P6" sheetId="27" state="visible" r:id="rId27"/>
    <sheet name="Cerrillos2 P1" sheetId="28" state="visible" r:id="rId28"/>
    <sheet name="Cerrillos2 P2" sheetId="29" state="visible" r:id="rId29"/>
    <sheet name="Versalles1 P1" sheetId="30" state="visible" r:id="rId30"/>
    <sheet name="Versalles1 P2" sheetId="31" state="visible" r:id="rId31"/>
    <sheet name="Versalles1 P3" sheetId="32" state="visible" r:id="rId32"/>
    <sheet name="Versalles2 P1" sheetId="33" state="visible" r:id="rId33"/>
    <sheet name="Versalles2 P2" sheetId="34" state="visible" r:id="rId34"/>
    <sheet name="Alessandri P1A" sheetId="35" state="visible" r:id="rId35"/>
    <sheet name="Alessandri P2A" sheetId="36" state="visible" r:id="rId36"/>
    <sheet name="San Jose de Chuchunco P1A" sheetId="37" state="visible" r:id="rId37"/>
    <sheet name="San Jose de Chuchunco P2A" sheetId="38" state="visible" r:id="rId38"/>
    <sheet name="San Jose de Chuchunco P3A" sheetId="39" state="visible" r:id="rId39"/>
    <sheet name="San Jose de Chuchunco P4A" sheetId="40" state="visible" r:id="rId40"/>
    <sheet name="San Jose de Chuchunco P5" sheetId="41" state="visible" r:id="rId41"/>
    <sheet name="Jahuel P1" sheetId="42" state="visible" r:id="rId42"/>
    <sheet name="Jahuel P2" sheetId="43" state="visible" r:id="rId43"/>
    <sheet name="Jahuel P3" sheetId="44" state="visible" r:id="rId44"/>
    <sheet name="Jahuel P4" sheetId="45" state="visible" r:id="rId45"/>
    <sheet name="Jardin1 P1A" sheetId="46" state="visible" r:id="rId46"/>
    <sheet name="Jardin1 P2A" sheetId="47" state="visible" r:id="rId47"/>
    <sheet name="Jardin1 P5" sheetId="48" state="visible" r:id="rId48"/>
    <sheet name="Jardin2 P2" sheetId="49" state="visible" r:id="rId49"/>
    <sheet name="Jardin2 P3" sheetId="50" state="visible" r:id="rId50"/>
    <sheet name="Jardin2 P4" sheetId="51" state="visible" r:id="rId51"/>
    <sheet name="Jardin2 P5" sheetId="52" state="visible" r:id="rId52"/>
    <sheet name="Los Bosquinos P1" sheetId="53" state="visible" r:id="rId53"/>
    <sheet name="Los Bosquinos P2" sheetId="54" state="visible" r:id="rId54"/>
    <sheet name="Santa Adela P1A" sheetId="55" state="visible" r:id="rId55"/>
    <sheet name="Santa Adela P2A" sheetId="56" state="visible" r:id="rId56"/>
    <sheet name="Santa Adela P3A" sheetId="57" state="visible" r:id="rId57"/>
    <sheet name="Santa Adela P6A" sheetId="58" state="visible" r:id="rId58"/>
    <sheet name="Santa Adela P8A" sheetId="59" state="visible" r:id="rId59"/>
    <sheet name="Santa Adela P9" sheetId="60" state="visible" r:id="rId60"/>
    <sheet name="Escobar Williams P2A" sheetId="61" state="visible" r:id="rId61"/>
    <sheet name="Escobar Williams P3A" sheetId="62" state="visible" r:id="rId62"/>
    <sheet name="Vista Alegre P2" sheetId="63" state="visible" r:id="rId63"/>
    <sheet name="Vista Alegre P3" sheetId="64" state="visible" r:id="rId64"/>
    <sheet name="Vista Alegre P4A" sheetId="65" state="visible" r:id="rId65"/>
    <sheet name="Vista Alegre P5" sheetId="66" state="visible" r:id="rId66"/>
    <sheet name="Los Presidentes P5" sheetId="67" state="visible" r:id="rId67"/>
    <sheet name="Los Presidentes P6" sheetId="68" state="visible" r:id="rId68"/>
    <sheet name="Lo Errazuriz P1A" sheetId="69" state="visible" r:id="rId69"/>
    <sheet name="Lo Errazuriz P2A" sheetId="70" state="visible" r:id="rId70"/>
    <sheet name="Lo Errazuriz P6" sheetId="71" state="visible" r:id="rId71"/>
    <sheet name="San Luis P1" sheetId="72" state="visible" r:id="rId72"/>
    <sheet name="San Luis P2A" sheetId="73" state="visible" r:id="rId73"/>
    <sheet name="San Luis P3A" sheetId="74" state="visible" r:id="rId74"/>
    <sheet name="El Tranque P1" sheetId="75" state="visible" r:id="rId75"/>
    <sheet name="El Tranque P2A" sheetId="76" state="visible" r:id="rId76"/>
    <sheet name="El Tranque P3A" sheetId="77" state="visible" r:id="rId77"/>
    <sheet name="El Tranque P4A" sheetId="78" state="visible" r:id="rId78"/>
    <sheet name="El Tranque P5A" sheetId="79" state="visible" r:id="rId79"/>
    <sheet name="El tranque P6A" sheetId="80" state="visible" r:id="rId80"/>
    <sheet name="San Juan 1" sheetId="81" state="visible" r:id="rId81"/>
    <sheet name="santa adela p10" sheetId="82" state="visible" r:id="rId82"/>
    <sheet name="San Juan 2" sheetId="83" state="visible" r:id="rId83"/>
    <sheet name="El Tranque 7" sheetId="84" state="visible" r:id="rId84"/>
    <sheet name="Los Alamos 1" sheetId="85" state="visible" r:id="rId85"/>
    <sheet name="Pajaritos 1A" sheetId="86" state="visible" r:id="rId86"/>
    <sheet name="Alto Jahuel" sheetId="87" state="visible" r:id="rId87"/>
    <sheet name="Miami" sheetId="88" state="visible" r:id="rId88"/>
    <sheet name="RELLENAR Q PROY" sheetId="89" state="visible" r:id="rId89"/>
    <sheet name="PR18" sheetId="90" state="visible" r:id="rId90"/>
    <sheet name="Resumen Horas" sheetId="91" state="visible" r:id="rId91"/>
    <sheet name="Resumen Vol (2)" sheetId="92" state="visible" r:id="rId92"/>
  </sheets>
  <definedNames>
    <definedName name="_xlnm.Print_Titles" localSheetId="0">'Tabla'!$16:$16</definedName>
    <definedName name="_xlnm.Print_Titles" localSheetId="1">'Lautaro P1'!$16:$16</definedName>
    <definedName name="_xlnm.Print_Titles" localSheetId="2">'Lautaro P2'!$16:$16</definedName>
    <definedName name="_xlnm.Print_Titles" localSheetId="3">'Satelite P6'!$16:$16</definedName>
    <definedName name="_xlnm.Print_Titles" localSheetId="4">'Satelite P7'!$16:$16</definedName>
    <definedName name="_xlnm.Print_Titles" localSheetId="5">'El Abrazo P4'!$16:$16</definedName>
    <definedName name="_xlnm.Print_Titles" localSheetId="6">'El Abrazo P5'!$16:$16</definedName>
    <definedName name="_xlnm.Print_Titles" localSheetId="7">'Sta Marta P2'!$16:$16</definedName>
    <definedName name="_xlnm.Print_Titles" localSheetId="8">'Sta Marta P3'!$16:$16</definedName>
    <definedName name="_xlnm.Print_Titles" localSheetId="9">'Sta Marta P4'!$16:$16</definedName>
    <definedName name="_xlnm.Print_Titles" localSheetId="10">'Sta Ana Chena'!$16:$16</definedName>
    <definedName name="_xlnm.Print_Titles" localSheetId="11">'Oreste Plath P1'!$16:$16</definedName>
    <definedName name="_xlnm.Print_Titles" localSheetId="12">'Oreste Plath P2'!$16:$16</definedName>
    <definedName name="_xlnm.Print_Titles" localSheetId="13">'Almendral P1A'!$16:$16</definedName>
    <definedName name="_xlnm.Print_Titles" localSheetId="14">'Almendral 2A'!$16:$16</definedName>
    <definedName name="_xlnm.Print_Titles" localSheetId="15">'Almendral 3B'!$16:$16</definedName>
    <definedName name="_xlnm.Print_Titles" localSheetId="16">'Almendral 4A'!$16:$16</definedName>
    <definedName name="_xlnm.Print_Titles" localSheetId="17">'Almendral 6A'!$16:$16</definedName>
    <definedName name="_xlnm.Print_Titles" localSheetId="18">'Almendral 7'!$16:$16</definedName>
    <definedName name="_xlnm.Print_Titles" localSheetId="19">'Almendral 8'!$16:$16</definedName>
    <definedName name="_xlnm.Print_Titles" localSheetId="20">'Almendral 9'!$16:$16</definedName>
    <definedName name="_xlnm.Print_Titles" localSheetId="21">'Maipu Centro P1'!$16:$16</definedName>
    <definedName name="_xlnm.Print_Titles" localSheetId="22">'Maipu Centro P2'!$16:$16</definedName>
    <definedName name="_xlnm.Print_Titles" localSheetId="23">'Cerrillos1 P2A'!$16:$16</definedName>
    <definedName name="_xlnm.Print_Titles" localSheetId="24">'Cerrillos1 P3A'!$16:$16</definedName>
    <definedName name="_xlnm.Print_Titles" localSheetId="25">'Cerrillos1 P4A'!$16:$16</definedName>
    <definedName name="_xlnm.Print_Titles" localSheetId="26">'Cerrillos1 P6'!$16:$16</definedName>
    <definedName name="_xlnm.Print_Titles" localSheetId="27">'Cerrillos2 P1'!$16:$16</definedName>
    <definedName name="_xlnm.Print_Titles" localSheetId="28">'Cerrillos2 P2'!$16:$16</definedName>
    <definedName name="_xlnm.Print_Titles" localSheetId="29">'Versalles1 P1'!$16:$16</definedName>
    <definedName name="_xlnm.Print_Titles" localSheetId="30">'Versalles1 P2'!$16:$16</definedName>
    <definedName name="_xlnm.Print_Titles" localSheetId="31">'Versalles1 P3'!$16:$16</definedName>
    <definedName name="_xlnm.Print_Titles" localSheetId="32">'Versalles2 P1'!$16:$16</definedName>
    <definedName name="_xlnm.Print_Titles" localSheetId="33">'Versalles2 P2'!$16:$16</definedName>
    <definedName name="_xlnm.Print_Titles" localSheetId="34">'Alessandri P1A'!$16:$16</definedName>
    <definedName name="_xlnm.Print_Titles" localSheetId="35">'Alessandri P2A'!$16:$16</definedName>
    <definedName name="_xlnm.Print_Titles" localSheetId="36">'San Jose de Chuchunco P1A'!$16:$16</definedName>
    <definedName name="_xlnm.Print_Titles" localSheetId="37">'San Jose de Chuchunco P2A'!$16:$16</definedName>
    <definedName name="_xlnm.Print_Titles" localSheetId="38">'San Jose de Chuchunco P3A'!$16:$16</definedName>
    <definedName name="_xlnm.Print_Titles" localSheetId="39">'San Jose de Chuchunco P4A'!$16:$16</definedName>
    <definedName name="_xlnm.Print_Titles" localSheetId="40">'San Jose de Chuchunco P5'!$16:$16</definedName>
    <definedName name="_xlnm.Print_Titles" localSheetId="41">'Jahuel P1'!$16:$16</definedName>
    <definedName name="_xlnm.Print_Titles" localSheetId="42">'Jahuel P2'!$16:$16</definedName>
    <definedName name="_xlnm.Print_Titles" localSheetId="43">'Jahuel P3'!$16:$16</definedName>
    <definedName name="_xlnm.Print_Titles" localSheetId="44">'Jahuel P4'!$16:$16</definedName>
    <definedName name="_xlnm.Print_Titles" localSheetId="45">'Jardin1 P1A'!$16:$16</definedName>
    <definedName name="_xlnm.Print_Titles" localSheetId="46">'Jardin1 P2A'!$16:$16</definedName>
    <definedName name="_xlnm.Print_Titles" localSheetId="47">'Jardin1 P5'!$16:$16</definedName>
    <definedName name="_xlnm.Print_Titles" localSheetId="48">'Jardin2 P2'!$16:$16</definedName>
    <definedName name="_xlnm.Print_Titles" localSheetId="49">'Jardin2 P3'!$16:$16</definedName>
    <definedName name="_xlnm.Print_Titles" localSheetId="50">'Jardin2 P4'!$16:$16</definedName>
    <definedName name="_xlnm.Print_Titles" localSheetId="51">'Jardin2 P5'!$16:$16</definedName>
    <definedName name="_xlnm.Print_Titles" localSheetId="52">'Los Bosquinos P1'!$16:$16</definedName>
    <definedName name="_xlnm.Print_Titles" localSheetId="53">'Los Bosquinos P2'!$16:$16</definedName>
    <definedName name="_xlnm.Print_Titles" localSheetId="54">'Santa Adela P1A'!$16:$16</definedName>
    <definedName name="_xlnm.Print_Titles" localSheetId="55">'Santa Adela P2A'!$16:$16</definedName>
    <definedName name="_xlnm.Print_Titles" localSheetId="56">'Santa Adela P3A'!$16:$16</definedName>
    <definedName name="_xlnm.Print_Titles" localSheetId="57">'Santa Adela P6A'!$16:$16</definedName>
    <definedName name="_xlnm.Print_Titles" localSheetId="58">'Santa Adela P8A'!$16:$16</definedName>
    <definedName name="_xlnm.Print_Titles" localSheetId="59">'Santa Adela P9'!$16:$16</definedName>
    <definedName name="_xlnm.Print_Titles" localSheetId="60">'Escobar Williams P2A'!$16:$16</definedName>
    <definedName name="_xlnm.Print_Titles" localSheetId="61">'Escobar Williams P3A'!$16:$16</definedName>
    <definedName name="_xlnm.Print_Titles" localSheetId="62">'Vista Alegre P2'!$16:$16</definedName>
    <definedName name="_xlnm.Print_Titles" localSheetId="63">'Vista Alegre P3'!$16:$16</definedName>
    <definedName name="_xlnm.Print_Titles" localSheetId="64">'Vista Alegre P4A'!$16:$16</definedName>
    <definedName name="_xlnm.Print_Titles" localSheetId="65">'Vista Alegre P5'!$16:$16</definedName>
    <definedName name="_xlnm.Print_Titles" localSheetId="66">'Los Presidentes P5'!$16:$16</definedName>
    <definedName name="_xlnm.Print_Titles" localSheetId="67">'Los Presidentes P6'!$16:$16</definedName>
    <definedName name="_xlnm.Print_Titles" localSheetId="68">'Lo Errazuriz P1A'!$16:$16</definedName>
    <definedName name="_xlnm.Print_Titles" localSheetId="69">'Lo Errazuriz P2A'!$16:$16</definedName>
    <definedName name="_xlnm.Print_Titles" localSheetId="70">'Lo Errazuriz P6'!$16:$16</definedName>
    <definedName name="_xlnm.Print_Titles" localSheetId="71">'San Luis P1'!$16:$16</definedName>
    <definedName name="_xlnm.Print_Titles" localSheetId="72">'San Luis P2A'!$16:$16</definedName>
    <definedName name="_xlnm.Print_Titles" localSheetId="73">'San Luis P3A'!$16:$16</definedName>
    <definedName name="_xlnm.Print_Titles" localSheetId="74">'El Tranque P1'!$16:$16</definedName>
    <definedName name="_xlnm.Print_Titles" localSheetId="75">'El Tranque P2A'!$16:$16</definedName>
    <definedName name="_xlnm.Print_Titles" localSheetId="76">'El Tranque P3A'!$16:$16</definedName>
    <definedName name="_xlnm.Print_Titles" localSheetId="77">'El Tranque P4A'!$16:$16</definedName>
    <definedName name="_xlnm.Print_Titles" localSheetId="78">'El Tranque P5A'!$16:$16</definedName>
    <definedName name="_xlnm.Print_Titles" localSheetId="79">'El tranque P6A'!$16:$16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000"/>
  </numFmts>
  <fonts count="1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u val="single"/>
    </font>
    <font>
      <name val="Arial"/>
      <family val="2"/>
      <sz val="8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Calibri"/>
      <family val="2"/>
      <sz val="11"/>
      <scheme val="minor"/>
    </font>
    <font>
      <name val="Arial"/>
      <family val="2"/>
      <sz val="8"/>
    </font>
  </fonts>
  <fills count="10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36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0" fillId="3" borderId="7" pivotButton="0" quotePrefix="0" xfId="0"/>
    <xf numFmtId="0" fontId="0" fillId="3" borderId="8" pivotButton="0" quotePrefix="0" xfId="0"/>
    <xf numFmtId="0" fontId="0" fillId="3" borderId="9" pivotButton="0" quotePrefix="0" xfId="0"/>
    <xf numFmtId="0" fontId="0" fillId="3" borderId="10" pivotButton="0" quotePrefix="0" xfId="0"/>
    <xf numFmtId="0" fontId="0" fillId="3" borderId="0" pivotButton="0" quotePrefix="0" xfId="0"/>
    <xf numFmtId="0" fontId="0" fillId="3" borderId="11" pivotButton="0" quotePrefix="0" xfId="0"/>
    <xf numFmtId="0" fontId="2" fillId="3" borderId="10" pivotButton="0" quotePrefix="0" xfId="0"/>
    <xf numFmtId="0" fontId="0" fillId="4" borderId="0" pivotButton="0" quotePrefix="0" xfId="0"/>
    <xf numFmtId="0" fontId="0" fillId="4" borderId="11" pivotButton="0" quotePrefix="0" xfId="0"/>
    <xf numFmtId="0" fontId="0" fillId="4" borderId="8" pivotButton="0" quotePrefix="0" xfId="0"/>
    <xf numFmtId="0" fontId="0" fillId="4" borderId="9" pivotButton="0" quotePrefix="0" xfId="0"/>
    <xf numFmtId="0" fontId="0" fillId="4" borderId="12" pivotButton="0" quotePrefix="0" xfId="0"/>
    <xf numFmtId="0" fontId="0" fillId="4" borderId="13" pivotButton="0" quotePrefix="0" xfId="0"/>
    <xf numFmtId="0" fontId="1" fillId="4" borderId="0" pivotButton="0" quotePrefix="0" xfId="0"/>
    <xf numFmtId="0" fontId="1" fillId="4" borderId="10" applyAlignment="1" pivotButton="0" quotePrefix="0" xfId="0">
      <alignment horizontal="left"/>
    </xf>
    <xf numFmtId="17" fontId="0" fillId="4" borderId="12" pivotButton="0" quotePrefix="0" xfId="0"/>
    <xf numFmtId="0" fontId="1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 vertical="center"/>
    </xf>
    <xf numFmtId="0" fontId="2" fillId="2" borderId="16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1" pivotButton="0" quotePrefix="0" xfId="0"/>
    <xf numFmtId="2" fontId="0" fillId="0" borderId="21" applyAlignment="1" pivotButton="0" quotePrefix="0" xfId="0">
      <alignment horizontal="center" vertical="center"/>
    </xf>
    <xf numFmtId="2" fontId="0" fillId="6" borderId="4" applyAlignment="1" pivotButton="0" quotePrefix="0" xfId="0">
      <alignment horizontal="center" vertical="center"/>
    </xf>
    <xf numFmtId="2" fontId="0" fillId="5" borderId="4" applyAlignment="1" pivotButton="0" quotePrefix="0" xfId="0">
      <alignment horizontal="center" vertical="center"/>
    </xf>
    <xf numFmtId="2" fontId="0" fillId="0" borderId="4" pivotButton="0" quotePrefix="0" xfId="0"/>
    <xf numFmtId="0" fontId="0" fillId="4" borderId="0" applyAlignment="1" pivotButton="0" quotePrefix="0" xfId="0">
      <alignment horizontal="left"/>
    </xf>
    <xf numFmtId="0" fontId="2" fillId="6" borderId="3" applyAlignment="1" pivotButton="0" quotePrefix="0" xfId="0">
      <alignment horizontal="center" vertical="center"/>
    </xf>
    <xf numFmtId="0" fontId="0" fillId="6" borderId="4" applyAlignment="1" pivotButton="0" quotePrefix="0" xfId="0">
      <alignment horizontal="center" vertical="center"/>
    </xf>
    <xf numFmtId="0" fontId="0" fillId="6" borderId="2" applyAlignment="1" pivotButton="0" quotePrefix="0" xfId="0">
      <alignment horizontal="center" vertical="center"/>
    </xf>
    <xf numFmtId="0" fontId="0" fillId="6" borderId="15" applyAlignment="1" pivotButton="0" quotePrefix="0" xfId="0">
      <alignment horizontal="center" vertical="center"/>
    </xf>
    <xf numFmtId="2" fontId="0" fillId="0" borderId="2" applyAlignment="1" pivotButton="0" quotePrefix="0" xfId="0">
      <alignment horizontal="center" vertical="center"/>
    </xf>
    <xf numFmtId="2" fontId="0" fillId="0" borderId="4" applyAlignment="1" pivotButton="0" quotePrefix="0" xfId="0">
      <alignment horizontal="center" vertical="center"/>
    </xf>
    <xf numFmtId="2" fontId="0" fillId="6" borderId="2" applyAlignment="1" pivotButton="0" quotePrefix="0" xfId="0">
      <alignment horizontal="center" vertical="center"/>
    </xf>
    <xf numFmtId="0" fontId="3" fillId="0" borderId="0" pivotButton="0" quotePrefix="0" xfId="0"/>
    <xf numFmtId="0" fontId="1" fillId="6" borderId="2" applyAlignment="1" pivotButton="0" quotePrefix="0" xfId="0">
      <alignment horizontal="center" vertical="center"/>
    </xf>
    <xf numFmtId="1" fontId="0" fillId="0" borderId="4" applyAlignment="1" pivotButton="0" quotePrefix="0" xfId="0">
      <alignment horizontal="center" vertical="center"/>
    </xf>
    <xf numFmtId="0" fontId="7" fillId="0" borderId="4" applyAlignment="1" pivotButton="0" quotePrefix="0" xfId="1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7" fillId="0" borderId="17" applyAlignment="1" pivotButton="0" quotePrefix="0" xfId="1">
      <alignment horizontal="center" vertical="center"/>
    </xf>
    <xf numFmtId="1" fontId="0" fillId="6" borderId="4" applyAlignment="1" pivotButton="0" quotePrefix="0" xfId="0">
      <alignment horizontal="center" vertical="center"/>
    </xf>
    <xf numFmtId="2" fontId="0" fillId="0" borderId="4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2" fillId="2" borderId="2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" fontId="0" fillId="0" borderId="0" pivotButton="0" quotePrefix="0" xfId="0"/>
    <xf numFmtId="0" fontId="6" fillId="0" borderId="4" applyAlignment="1" pivotButton="0" quotePrefix="0" xfId="0">
      <alignment horizontal="center"/>
    </xf>
    <xf numFmtId="0" fontId="9" fillId="0" borderId="4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2" fillId="0" borderId="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2" fontId="0" fillId="0" borderId="2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1" fontId="0" fillId="0" borderId="2" applyAlignment="1" pivotButton="0" quotePrefix="0" xfId="0">
      <alignment horizontal="center" vertical="center"/>
    </xf>
    <xf numFmtId="1" fontId="0" fillId="6" borderId="2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164" fontId="0" fillId="0" borderId="4" applyAlignment="1" pivotButton="0" quotePrefix="0" xfId="0">
      <alignment horizontal="center" vertical="center"/>
    </xf>
    <xf numFmtId="2" fontId="0" fillId="0" borderId="2" pivotButton="0" quotePrefix="0" xfId="0"/>
    <xf numFmtId="0" fontId="0" fillId="0" borderId="2" pivotButton="0" quotePrefix="0" xfId="0"/>
    <xf numFmtId="0" fontId="0" fillId="0" borderId="4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2" fontId="0" fillId="5" borderId="4" pivotButton="0" quotePrefix="0" xfId="0"/>
    <xf numFmtId="0" fontId="9" fillId="7" borderId="26" applyAlignment="1" pivotButton="0" quotePrefix="0" xfId="0">
      <alignment horizontal="center" wrapText="1"/>
    </xf>
    <xf numFmtId="1" fontId="0" fillId="5" borderId="4" applyAlignment="1" pivotButton="0" quotePrefix="0" xfId="0">
      <alignment horizontal="center"/>
    </xf>
    <xf numFmtId="1" fontId="9" fillId="5" borderId="4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0" fontId="9" fillId="7" borderId="27" applyAlignment="1" pivotButton="0" quotePrefix="0" xfId="0">
      <alignment horizontal="center" wrapText="1"/>
    </xf>
    <xf numFmtId="0" fontId="0" fillId="0" borderId="15" applyAlignment="1" pivotButton="0" quotePrefix="0" xfId="0">
      <alignment horizontal="center"/>
    </xf>
    <xf numFmtId="0" fontId="9" fillId="7" borderId="4" applyAlignment="1" pivotButton="0" quotePrefix="0" xfId="0">
      <alignment horizontal="center" wrapText="1"/>
    </xf>
    <xf numFmtId="0" fontId="0" fillId="0" borderId="4" applyAlignment="1" pivotButton="0" quotePrefix="0" xfId="0">
      <alignment horizontal="right"/>
    </xf>
    <xf numFmtId="2" fontId="0" fillId="0" borderId="17" applyAlignment="1" pivotButton="0" quotePrefix="0" xfId="0">
      <alignment horizontal="center" vertical="center"/>
    </xf>
    <xf numFmtId="164" fontId="9" fillId="7" borderId="4" applyAlignment="1" pivotButton="0" quotePrefix="0" xfId="0">
      <alignment horizontal="center" wrapText="1"/>
    </xf>
    <xf numFmtId="164" fontId="0" fillId="0" borderId="4" pivotButton="0" quotePrefix="0" xfId="0"/>
    <xf numFmtId="164" fontId="0" fillId="0" borderId="4" applyAlignment="1" pivotButton="0" quotePrefix="0" xfId="0">
      <alignment horizontal="right"/>
    </xf>
    <xf numFmtId="164" fontId="0" fillId="0" borderId="0" pivotButton="0" quotePrefix="0" xfId="0"/>
    <xf numFmtId="0" fontId="8" fillId="0" borderId="15" applyAlignment="1" pivotButton="0" quotePrefix="0" xfId="0">
      <alignment horizontal="center" vertical="center"/>
    </xf>
    <xf numFmtId="0" fontId="0" fillId="6" borderId="14" applyAlignment="1" pivotButton="0" quotePrefix="0" xfId="0">
      <alignment horizontal="center" vertical="center"/>
    </xf>
    <xf numFmtId="0" fontId="8" fillId="0" borderId="14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/>
    </xf>
    <xf numFmtId="1" fontId="0" fillId="9" borderId="4" applyAlignment="1" pivotButton="0" quotePrefix="0" xfId="0">
      <alignment horizontal="center"/>
    </xf>
    <xf numFmtId="0" fontId="9" fillId="7" borderId="18" applyAlignment="1" pivotButton="0" quotePrefix="0" xfId="0">
      <alignment horizontal="center" wrapText="1"/>
    </xf>
    <xf numFmtId="164" fontId="0" fillId="5" borderId="4" pivotButton="0" quotePrefix="0" xfId="0"/>
    <xf numFmtId="0" fontId="0" fillId="0" borderId="4" applyAlignment="1" pivotButton="0" quotePrefix="0" xfId="0">
      <alignment horizontal="center" vertical="center" wrapText="1"/>
    </xf>
    <xf numFmtId="1" fontId="0" fillId="3" borderId="4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/>
    </xf>
    <xf numFmtId="0" fontId="8" fillId="6" borderId="14" applyAlignment="1" pivotButton="0" quotePrefix="0" xfId="0">
      <alignment horizontal="center" vertical="center"/>
    </xf>
    <xf numFmtId="0" fontId="1" fillId="6" borderId="14" applyAlignment="1" pivotButton="0" quotePrefix="0" xfId="0">
      <alignment horizontal="center" vertical="center"/>
    </xf>
    <xf numFmtId="0" fontId="1" fillId="0" borderId="0" pivotButton="0" quotePrefix="0" xfId="0"/>
    <xf numFmtId="164" fontId="0" fillId="5" borderId="4" applyAlignment="1" pivotButton="0" quotePrefix="0" xfId="0">
      <alignment horizontal="center" vertical="center"/>
    </xf>
    <xf numFmtId="17" fontId="1" fillId="4" borderId="12" pivotButton="0" quotePrefix="0" xfId="0"/>
    <xf numFmtId="0" fontId="0" fillId="9" borderId="4" applyAlignment="1" pivotButton="0" quotePrefix="0" xfId="0">
      <alignment horizontal="center"/>
    </xf>
    <xf numFmtId="1" fontId="8" fillId="0" borderId="2" applyAlignment="1" pivotButton="0" quotePrefix="0" xfId="0">
      <alignment horizontal="center" vertical="center"/>
    </xf>
    <xf numFmtId="0" fontId="1" fillId="0" borderId="22" applyAlignment="1" pivotButton="0" quotePrefix="0" xfId="0">
      <alignment horizontal="center" vertical="center"/>
    </xf>
    <xf numFmtId="1" fontId="0" fillId="0" borderId="22" applyAlignment="1" pivotButton="0" quotePrefix="0" xfId="0">
      <alignment horizontal="center" vertical="center"/>
    </xf>
    <xf numFmtId="0" fontId="1" fillId="6" borderId="4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8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/>
    </xf>
    <xf numFmtId="165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4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0" fontId="0" fillId="4" borderId="7" applyAlignment="1" pivotButton="0" quotePrefix="0" xfId="0">
      <alignment horizontal="left"/>
    </xf>
    <xf numFmtId="0" fontId="0" fillId="4" borderId="8" applyAlignment="1" pivotButton="0" quotePrefix="0" xfId="0">
      <alignment horizontal="left"/>
    </xf>
    <xf numFmtId="0" fontId="0" fillId="4" borderId="10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0" fontId="0" fillId="4" borderId="24" applyAlignment="1" pivotButton="0" quotePrefix="0" xfId="0">
      <alignment horizontal="left"/>
    </xf>
    <xf numFmtId="0" fontId="0" fillId="4" borderId="12" applyAlignment="1" pivotButton="0" quotePrefix="0" xfId="0">
      <alignment horizontal="left"/>
    </xf>
    <xf numFmtId="0" fontId="0" fillId="3" borderId="1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0" borderId="8" pivotButton="0" quotePrefix="0" xfId="0"/>
    <xf numFmtId="0" fontId="0" fillId="0" borderId="12" pivotButton="0" quotePrefix="0" xfId="0"/>
    <xf numFmtId="0" fontId="0" fillId="0" borderId="28" pivotButton="0" quotePrefix="0" xfId="0"/>
    <xf numFmtId="0" fontId="0" fillId="0" borderId="14" pivotButton="0" quotePrefix="0" xfId="0"/>
    <xf numFmtId="0" fontId="0" fillId="0" borderId="30" pivotButton="0" quotePrefix="0" xfId="0"/>
    <xf numFmtId="0" fontId="0" fillId="0" borderId="31" pivotButton="0" quotePrefix="0" xfId="0"/>
  </cellXfs>
  <cellStyles count="2">
    <cellStyle name="Normal" xfId="0" builtinId="0"/>
    <cellStyle name="Normal 2" xfId="1"/>
  </cellStyles>
  <dxfs count="8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styles" Target="styles.xml" Id="rId93" /><Relationship Type="http://schemas.openxmlformats.org/officeDocument/2006/relationships/theme" Target="theme/theme1.xml" Id="rId9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32" zoomScale="95" zoomScaleNormal="95" zoomScaleSheetLayoutView="80" workbookViewId="0">
      <selection activeCell="F53" sqref="F53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 xml:space="preserve">: </t>
        </is>
      </c>
      <c r="D10" s="21" t="n"/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 xml:space="preserve">: </t>
        </is>
      </c>
      <c r="D12" s="15" t="n"/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Agosto 2024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</row>
    <row r="18" ht="24.95" customFormat="1" customHeight="1" s="1">
      <c r="A18" s="2" t="n">
        <v>1</v>
      </c>
      <c r="B18" s="49" t="n"/>
      <c r="C18" s="3" t="n"/>
      <c r="D18" s="44" t="n"/>
      <c r="E18" s="25" t="n"/>
      <c r="F18" s="121" t="n">
        <v>1</v>
      </c>
      <c r="G18" s="49" t="n"/>
      <c r="H18" s="121" t="n"/>
      <c r="I18" s="49" t="n"/>
    </row>
    <row r="19" ht="24.95" customFormat="1" customHeight="1" s="1">
      <c r="A19" s="4" t="n">
        <v>2</v>
      </c>
      <c r="B19" s="24" t="n"/>
      <c r="C19" s="3" t="n"/>
      <c r="D19" s="44" t="n"/>
      <c r="E19" s="26" t="n"/>
      <c r="F19" s="121" t="n">
        <v>2</v>
      </c>
      <c r="G19" s="49" t="n"/>
      <c r="H19" s="121" t="n"/>
      <c r="I19" s="49" t="n"/>
    </row>
    <row r="20" ht="24.95" customFormat="1" customHeight="1" s="1">
      <c r="A20" s="4" t="n">
        <v>3</v>
      </c>
      <c r="B20" s="121" t="n"/>
      <c r="C20" s="3" t="n"/>
      <c r="D20" s="44" t="n"/>
      <c r="E20" s="26" t="n"/>
      <c r="F20" s="121" t="n">
        <v>3</v>
      </c>
      <c r="G20" s="49" t="n"/>
      <c r="H20" s="121" t="n"/>
      <c r="I20" s="49" t="n"/>
    </row>
    <row r="21" ht="24.95" customFormat="1" customHeight="1" s="1">
      <c r="A21" s="4" t="n">
        <v>4</v>
      </c>
      <c r="B21" s="121" t="n"/>
      <c r="C21" s="3" t="n"/>
      <c r="D21" s="44" t="n"/>
      <c r="E21" s="26" t="n"/>
      <c r="F21" s="121" t="n">
        <v>4</v>
      </c>
      <c r="G21" s="49" t="n"/>
      <c r="H21" s="121" t="n"/>
      <c r="I21" s="49" t="n"/>
    </row>
    <row r="22" ht="24.95" customFormat="1" customHeight="1" s="1">
      <c r="A22" s="4" t="n">
        <v>5</v>
      </c>
      <c r="B22" s="121" t="n"/>
      <c r="C22" s="3" t="n"/>
      <c r="D22" s="44" t="n"/>
      <c r="E22" s="26" t="n"/>
      <c r="F22" s="121" t="n">
        <v>5</v>
      </c>
      <c r="G22" s="49" t="n"/>
      <c r="H22" s="121" t="n"/>
      <c r="I22" s="49" t="n"/>
    </row>
    <row r="23" ht="24.95" customFormat="1" customHeight="1" s="1">
      <c r="A23" s="4" t="n">
        <v>6</v>
      </c>
      <c r="B23" s="121" t="n"/>
      <c r="C23" s="3" t="n"/>
      <c r="D23" s="44" t="n"/>
      <c r="E23" s="26" t="n"/>
      <c r="F23" s="121" t="n">
        <v>6</v>
      </c>
      <c r="G23" s="49" t="n"/>
      <c r="H23" s="121" t="n"/>
      <c r="I23" s="49" t="n"/>
    </row>
    <row r="24" ht="24.95" customFormat="1" customHeight="1" s="1">
      <c r="A24" s="4" t="n">
        <v>7</v>
      </c>
      <c r="C24" s="3" t="n"/>
      <c r="D24" s="44" t="n"/>
      <c r="E24" s="26" t="n"/>
      <c r="F24" s="121" t="n">
        <v>7</v>
      </c>
      <c r="G24" s="49" t="n"/>
      <c r="H24" s="121" t="n"/>
      <c r="I24" s="49" t="n"/>
    </row>
    <row r="25" ht="24.95" customFormat="1" customHeight="1" s="1">
      <c r="A25" s="4" t="n">
        <v>8</v>
      </c>
      <c r="B25" s="121" t="n"/>
      <c r="C25" s="3" t="n"/>
      <c r="D25" s="44" t="n"/>
      <c r="E25" s="26" t="n"/>
      <c r="F25" s="121" t="n">
        <v>8</v>
      </c>
      <c r="G25" s="49" t="n"/>
      <c r="H25" s="121" t="n"/>
      <c r="I25" s="49" t="n"/>
    </row>
    <row r="26" ht="24.95" customFormat="1" customHeight="1" s="1">
      <c r="A26" s="4" t="n">
        <v>9</v>
      </c>
      <c r="B26" s="121" t="n"/>
      <c r="C26" s="3" t="n"/>
      <c r="D26" s="44" t="n"/>
      <c r="E26" s="26" t="n"/>
      <c r="F26" s="121" t="n">
        <v>9</v>
      </c>
      <c r="G26" s="49" t="n"/>
      <c r="H26" s="121" t="n"/>
      <c r="I26" s="49" t="n"/>
    </row>
    <row r="27" ht="24.95" customFormat="1" customHeight="1" s="1">
      <c r="A27" s="4" t="n">
        <v>10</v>
      </c>
      <c r="B27" s="121" t="n"/>
      <c r="C27" s="3" t="n"/>
      <c r="D27" s="44" t="n"/>
      <c r="E27" s="26" t="n"/>
      <c r="F27" s="121" t="n">
        <v>10</v>
      </c>
      <c r="G27" s="49" t="n"/>
      <c r="H27" s="121" t="n"/>
      <c r="I27" s="49" t="n"/>
    </row>
    <row r="28" ht="24.95" customFormat="1" customHeight="1" s="1">
      <c r="A28" s="4" t="n">
        <v>11</v>
      </c>
      <c r="B28" s="121" t="n"/>
      <c r="C28" s="3" t="n"/>
      <c r="D28" s="44" t="n"/>
      <c r="E28" s="26" t="n"/>
      <c r="F28" s="121" t="n">
        <v>11</v>
      </c>
      <c r="G28" s="49" t="n"/>
      <c r="H28" s="121" t="n"/>
      <c r="I28" s="49" t="n"/>
    </row>
    <row r="29" ht="24.95" customFormat="1" customHeight="1" s="1">
      <c r="A29" s="4" t="n">
        <v>12</v>
      </c>
      <c r="B29" s="121" t="n"/>
      <c r="C29" s="3" t="n"/>
      <c r="D29" s="44" t="n"/>
      <c r="E29" s="26" t="n"/>
      <c r="F29" s="121" t="n">
        <v>12</v>
      </c>
      <c r="G29" s="49" t="n"/>
      <c r="H29" s="121" t="n"/>
      <c r="I29" s="49" t="n"/>
    </row>
    <row r="30" ht="24.95" customFormat="1" customHeight="1" s="1">
      <c r="A30" s="4" t="n">
        <v>13</v>
      </c>
      <c r="B30" s="121" t="n"/>
      <c r="C30" s="3" t="n"/>
      <c r="D30" s="44" t="n"/>
      <c r="E30" s="26" t="n"/>
      <c r="F30" s="121" t="n">
        <v>13</v>
      </c>
      <c r="G30" s="49" t="n"/>
      <c r="H30" s="121" t="n"/>
      <c r="I30" s="49" t="n"/>
    </row>
    <row r="31" ht="24.95" customFormat="1" customHeight="1" s="1">
      <c r="A31" s="4" t="n">
        <v>14</v>
      </c>
      <c r="B31" s="121" t="n"/>
      <c r="C31" s="3" t="n"/>
      <c r="D31" s="44" t="n"/>
      <c r="E31" s="26" t="n"/>
      <c r="F31" s="121" t="n">
        <v>14</v>
      </c>
      <c r="G31" s="49" t="n"/>
      <c r="H31" s="121" t="n"/>
      <c r="I31" s="49" t="n"/>
    </row>
    <row r="32" ht="24.95" customFormat="1" customHeight="1" s="1">
      <c r="A32" s="40" t="n">
        <v>15</v>
      </c>
      <c r="B32" s="41" t="n"/>
      <c r="C32" s="42" t="n"/>
      <c r="D32" s="46" t="n"/>
      <c r="E32" s="43" t="n"/>
      <c r="F32" s="121" t="n">
        <v>15</v>
      </c>
      <c r="G32" s="49" t="n"/>
      <c r="H32" s="121" t="n"/>
      <c r="I32" s="49" t="n"/>
    </row>
    <row r="33" ht="24.95" customFormat="1" customHeight="1" s="1">
      <c r="A33" s="4" t="n">
        <v>16</v>
      </c>
      <c r="B33" s="121" t="n"/>
      <c r="C33" s="3" t="n"/>
      <c r="D33" s="44" t="n"/>
      <c r="E33" s="26" t="n"/>
      <c r="F33" s="121" t="n">
        <v>16</v>
      </c>
      <c r="G33" s="49" t="n"/>
      <c r="H33" s="121" t="n"/>
      <c r="I33" s="49" t="n"/>
    </row>
    <row r="34" ht="24.95" customFormat="1" customHeight="1" s="1">
      <c r="A34" s="4" t="n">
        <v>17</v>
      </c>
      <c r="B34" s="121" t="n"/>
      <c r="C34" s="3" t="n"/>
      <c r="D34" s="44" t="n"/>
      <c r="E34" s="26" t="n"/>
      <c r="F34" s="121" t="n">
        <v>17</v>
      </c>
      <c r="G34" s="49" t="n"/>
      <c r="H34" s="121" t="n"/>
      <c r="I34" s="49" t="n"/>
    </row>
    <row r="35" ht="24.95" customFormat="1" customHeight="1" s="1">
      <c r="A35" s="4" t="n">
        <v>18</v>
      </c>
      <c r="B35" s="121" t="n"/>
      <c r="C35" s="3" t="n"/>
      <c r="D35" s="44" t="n"/>
      <c r="E35" s="26" t="n"/>
      <c r="F35" s="121" t="n">
        <v>18</v>
      </c>
      <c r="G35" s="49" t="n"/>
      <c r="H35" s="121" t="n"/>
      <c r="I35" s="49" t="n"/>
    </row>
    <row r="36" ht="24.95" customFormat="1" customHeight="1" s="1">
      <c r="A36" s="4" t="n">
        <v>19</v>
      </c>
      <c r="B36" s="121" t="n"/>
      <c r="C36" s="3" t="n"/>
      <c r="D36" s="44" t="n"/>
      <c r="E36" s="26" t="n"/>
      <c r="F36" s="121" t="n">
        <v>19</v>
      </c>
      <c r="G36" s="49" t="n"/>
      <c r="H36" s="121" t="n"/>
      <c r="I36" s="49" t="n"/>
    </row>
    <row r="37" ht="24.95" customFormat="1" customHeight="1" s="1">
      <c r="A37" s="4" t="n">
        <v>20</v>
      </c>
      <c r="B37" s="50" t="n"/>
      <c r="C37" s="3" t="n"/>
      <c r="D37" s="44" t="n"/>
      <c r="E37" s="26" t="n"/>
      <c r="F37" s="121" t="n">
        <v>20</v>
      </c>
      <c r="G37" s="49" t="n"/>
      <c r="H37" s="121" t="n"/>
      <c r="I37" s="49" t="n"/>
    </row>
    <row r="38" ht="24.95" customFormat="1" customHeight="1" s="1">
      <c r="A38" s="4" t="n">
        <v>21</v>
      </c>
      <c r="B38" s="50" t="n"/>
      <c r="C38" s="3" t="n"/>
      <c r="D38" s="44" t="n"/>
      <c r="E38" s="26" t="n"/>
      <c r="F38" s="121" t="n">
        <v>21</v>
      </c>
      <c r="G38" s="49" t="n"/>
      <c r="H38" s="121" t="n"/>
      <c r="I38" s="49" t="n"/>
    </row>
    <row r="39" ht="24.95" customFormat="1" customHeight="1" s="1">
      <c r="A39" s="4" t="n">
        <v>22</v>
      </c>
      <c r="B39" s="50" t="n"/>
      <c r="C39" s="3" t="n"/>
      <c r="D39" s="44" t="n"/>
      <c r="E39" s="26" t="n"/>
      <c r="F39" s="121" t="n">
        <v>22</v>
      </c>
      <c r="G39" s="49" t="n"/>
      <c r="H39" s="121" t="n"/>
      <c r="I39" s="49" t="n"/>
    </row>
    <row r="40" ht="24.95" customFormat="1" customHeight="1" s="1">
      <c r="A40" s="4" t="n">
        <v>23</v>
      </c>
      <c r="B40" s="50" t="n"/>
      <c r="C40" s="3" t="n"/>
      <c r="D40" s="44" t="n"/>
      <c r="E40" s="26" t="n"/>
      <c r="F40" s="121" t="n">
        <v>23</v>
      </c>
      <c r="G40" s="49" t="n"/>
      <c r="H40" s="121" t="n"/>
      <c r="I40" s="49" t="n"/>
    </row>
    <row r="41" ht="24.95" customFormat="1" customHeight="1" s="1">
      <c r="A41" s="4" t="n">
        <v>24</v>
      </c>
      <c r="B41" s="50" t="n"/>
      <c r="C41" s="3" t="n"/>
      <c r="D41" s="44" t="n"/>
      <c r="E41" s="26" t="n"/>
      <c r="F41" s="121" t="n">
        <v>24</v>
      </c>
      <c r="G41" s="49" t="n"/>
      <c r="H41" s="121" t="n"/>
      <c r="I41" s="49" t="n"/>
    </row>
    <row r="42" ht="24.95" customFormat="1" customHeight="1" s="1">
      <c r="A42" s="4" t="n">
        <v>25</v>
      </c>
      <c r="B42" s="50" t="n"/>
      <c r="C42" s="3" t="n"/>
      <c r="D42" s="44" t="n"/>
      <c r="E42" s="26" t="n"/>
      <c r="F42" s="121" t="n">
        <v>25</v>
      </c>
      <c r="G42" s="49" t="n"/>
      <c r="H42" s="121" t="n"/>
      <c r="I42" s="49" t="n"/>
    </row>
    <row r="43" ht="24.95" customFormat="1" customHeight="1" s="1">
      <c r="A43" s="4" t="n">
        <v>26</v>
      </c>
      <c r="B43" s="50" t="n"/>
      <c r="C43" s="3" t="n"/>
      <c r="D43" s="44" t="n"/>
      <c r="E43" s="26" t="n"/>
      <c r="F43" s="121" t="n">
        <v>26</v>
      </c>
      <c r="G43" s="49" t="n"/>
      <c r="H43" s="121" t="n"/>
      <c r="I43" s="49" t="n"/>
    </row>
    <row r="44" ht="24.95" customFormat="1" customHeight="1" s="1">
      <c r="A44" s="4" t="n">
        <v>27</v>
      </c>
      <c r="B44" s="50" t="n"/>
      <c r="C44" s="3" t="n"/>
      <c r="D44" s="44" t="n"/>
      <c r="E44" s="26" t="n"/>
      <c r="F44" s="121" t="n">
        <v>27</v>
      </c>
      <c r="G44" s="49" t="n"/>
      <c r="H44" s="121" t="n"/>
      <c r="I44" s="49" t="n"/>
    </row>
    <row r="45" ht="24.95" customFormat="1" customHeight="1" s="1">
      <c r="A45" s="4" t="n">
        <v>28</v>
      </c>
      <c r="B45" s="50" t="n"/>
      <c r="C45" s="3" t="n"/>
      <c r="D45" s="44" t="n"/>
      <c r="E45" s="26" t="n"/>
      <c r="F45" s="121" t="n">
        <v>28</v>
      </c>
      <c r="G45" s="49" t="n"/>
      <c r="H45" s="121" t="n"/>
      <c r="I45" s="49" t="n"/>
    </row>
    <row r="46" ht="24.95" customFormat="1" customHeight="1" s="1">
      <c r="A46" s="4" t="n">
        <v>29</v>
      </c>
      <c r="B46" s="50" t="n"/>
      <c r="C46" s="3" t="n"/>
      <c r="D46" s="44" t="n"/>
      <c r="E46" s="26" t="n"/>
      <c r="F46" s="121" t="n">
        <v>29</v>
      </c>
      <c r="G46" s="49" t="n"/>
      <c r="H46" s="121" t="n"/>
      <c r="I46" s="49" t="n"/>
    </row>
    <row r="47" ht="24.95" customFormat="1" customHeight="1" s="1">
      <c r="A47" s="4" t="n">
        <v>30</v>
      </c>
      <c r="B47" s="52" t="n"/>
      <c r="C47" s="3" t="n"/>
      <c r="D47" s="44" t="n"/>
      <c r="E47" s="32" t="n"/>
      <c r="F47" s="29" t="n">
        <v>30</v>
      </c>
      <c r="G47" s="49" t="n"/>
      <c r="H47" s="121" t="n"/>
      <c r="I47" s="49" t="n"/>
    </row>
    <row r="48" ht="24.95" customFormat="1" customHeight="1" s="1">
      <c r="A48" s="31" t="n">
        <v>31</v>
      </c>
      <c r="B48" s="52" t="n"/>
      <c r="C48" s="51" t="n"/>
      <c r="D48" s="66" t="n"/>
      <c r="E48" s="32" t="n"/>
      <c r="F48" s="121" t="n">
        <v>31</v>
      </c>
      <c r="G48" s="70" t="n"/>
      <c r="H48" s="121" t="n"/>
      <c r="I48" s="49" t="n"/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0" t="n"/>
      <c r="G49" s="37">
        <f>AVERAGE(G18:G48)</f>
        <v/>
      </c>
      <c r="H49" s="27">
        <f>SUM(H18:H48)</f>
        <v/>
      </c>
      <c r="I49" s="37">
        <f>AVERAGE(I18:I48)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G53" s="54" t="n"/>
      <c r="H53" s="54" t="n"/>
      <c r="I53" s="55" t="n"/>
      <c r="J53" s="55" t="n"/>
      <c r="K53" s="55" t="n"/>
      <c r="L53" s="121" t="n"/>
      <c r="M53" s="33" t="n"/>
      <c r="N53" s="33" t="n"/>
    </row>
    <row r="54" ht="35.25" customHeight="1"/>
    <row r="65" ht="0.75" customHeight="1"/>
    <row r="81" hidden="1" ht="12.75" customHeight="1"/>
    <row r="97" hidden="1" ht="12.75" customHeight="1"/>
    <row r="113" hidden="1" ht="12.75" customHeight="1"/>
    <row r="65473" hidden="1" ht="12.75" customHeight="1"/>
    <row r="65489" hidden="1" ht="12.75" customHeight="1"/>
    <row r="65505" hidden="1" ht="12.75" customHeight="1"/>
    <row r="65521" hidden="1" ht="12.75" customHeight="1"/>
    <row r="65536" hidden="1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1" zoomScale="89" zoomScaleNormal="89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Sta. Marta</t>
        </is>
      </c>
      <c r="D10" s="21" t="inlineStr">
        <is>
          <t>Pozo 4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154</t>
        </is>
      </c>
      <c r="D12" s="15" t="inlineStr">
        <is>
          <t>203-154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203-154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opLeftCell="A5" zoomScale="98" zoomScaleNormal="98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Sta Ana Chena</t>
        </is>
      </c>
      <c r="D10" s="21" t="inlineStr">
        <is>
          <t>Pozo 2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084</t>
        </is>
      </c>
      <c r="D12" s="15" t="inlineStr">
        <is>
          <t>203-084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107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203-084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65" t="inlineStr">
        <is>
          <t>Detenido</t>
        </is>
      </c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65" t="inlineStr">
        <is>
          <t>Detenido</t>
        </is>
      </c>
      <c r="F18" s="121" t="n">
        <v>1</v>
      </c>
      <c r="G18" s="121" t="n"/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65" t="inlineStr">
        <is>
          <t>Detenido</t>
        </is>
      </c>
      <c r="F19" s="121" t="n">
        <v>2</v>
      </c>
      <c r="G19" s="121" t="n"/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65" t="inlineStr">
        <is>
          <t>Detenido</t>
        </is>
      </c>
      <c r="F20" s="121" t="n">
        <v>3</v>
      </c>
      <c r="G20" s="121" t="n"/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65" t="inlineStr">
        <is>
          <t>Detenido</t>
        </is>
      </c>
      <c r="F21" s="121" t="n">
        <v>4</v>
      </c>
      <c r="G21" s="121" t="n"/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65" t="inlineStr">
        <is>
          <t>Detenido</t>
        </is>
      </c>
      <c r="F22" s="121" t="n">
        <v>5</v>
      </c>
      <c r="G22" s="121" t="n"/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65" t="inlineStr">
        <is>
          <t>Detenido</t>
        </is>
      </c>
      <c r="F23" s="121" t="n">
        <v>6</v>
      </c>
      <c r="G23" s="121" t="n"/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65" t="inlineStr">
        <is>
          <t>Detenido</t>
        </is>
      </c>
      <c r="F24" s="121" t="n">
        <v>7</v>
      </c>
      <c r="G24" s="121" t="n"/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65" t="inlineStr">
        <is>
          <t>Detenido</t>
        </is>
      </c>
      <c r="F25" s="121" t="n">
        <v>8</v>
      </c>
      <c r="G25" s="121" t="n"/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65" t="inlineStr">
        <is>
          <t>Detenido</t>
        </is>
      </c>
      <c r="F26" s="121" t="n">
        <v>9</v>
      </c>
      <c r="G26" s="121" t="n"/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65" t="inlineStr">
        <is>
          <t>Detenido</t>
        </is>
      </c>
      <c r="F27" s="121" t="n">
        <v>10</v>
      </c>
      <c r="G27" s="121" t="n"/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65" t="inlineStr">
        <is>
          <t>Detenido</t>
        </is>
      </c>
      <c r="F28" s="121" t="n">
        <v>11</v>
      </c>
      <c r="G28" s="121" t="n"/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65" t="inlineStr">
        <is>
          <t>Detenido</t>
        </is>
      </c>
      <c r="F29" s="121" t="n">
        <v>12</v>
      </c>
      <c r="G29" s="121" t="n"/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65" t="inlineStr">
        <is>
          <t>Detenido</t>
        </is>
      </c>
      <c r="F30" s="121" t="n">
        <v>13</v>
      </c>
      <c r="G30" s="121" t="n"/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65" t="inlineStr">
        <is>
          <t>Detenido</t>
        </is>
      </c>
      <c r="F31" s="121" t="n">
        <v>14</v>
      </c>
      <c r="G31" s="121" t="n"/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112" t="inlineStr">
        <is>
          <t>Detenido</t>
        </is>
      </c>
      <c r="F32" s="121" t="n">
        <v>15</v>
      </c>
      <c r="G32" s="121" t="n"/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65" t="inlineStr">
        <is>
          <t>Detenido</t>
        </is>
      </c>
      <c r="F33" s="121" t="n">
        <v>16</v>
      </c>
      <c r="G33" s="121" t="n"/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65" t="inlineStr">
        <is>
          <t>Detenido</t>
        </is>
      </c>
      <c r="F34" s="121" t="n">
        <v>17</v>
      </c>
      <c r="G34" s="121" t="n"/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65" t="inlineStr">
        <is>
          <t>Detenido</t>
        </is>
      </c>
      <c r="F35" s="121" t="n">
        <v>18</v>
      </c>
      <c r="G35" s="121" t="n"/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65" t="inlineStr">
        <is>
          <t>Detenido</t>
        </is>
      </c>
      <c r="F36" s="121" t="n">
        <v>19</v>
      </c>
      <c r="G36" s="121" t="n"/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65" t="inlineStr">
        <is>
          <t>Detenido</t>
        </is>
      </c>
      <c r="F37" s="121" t="n">
        <v>20</v>
      </c>
      <c r="G37" s="121" t="n"/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65" t="inlineStr">
        <is>
          <t>Detenido</t>
        </is>
      </c>
      <c r="F38" s="121" t="n">
        <v>21</v>
      </c>
      <c r="G38" s="121" t="n"/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65" t="inlineStr">
        <is>
          <t>Detenido</t>
        </is>
      </c>
      <c r="F39" s="121" t="n">
        <v>22</v>
      </c>
      <c r="G39" s="121" t="n"/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65" t="inlineStr">
        <is>
          <t>Detenido</t>
        </is>
      </c>
      <c r="F40" s="121" t="n">
        <v>23</v>
      </c>
      <c r="G40" s="121" t="n"/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65" t="inlineStr">
        <is>
          <t>Detenido</t>
        </is>
      </c>
      <c r="F41" s="121" t="n">
        <v>24</v>
      </c>
      <c r="G41" s="121" t="n"/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65" t="inlineStr">
        <is>
          <t>Detenido</t>
        </is>
      </c>
      <c r="F42" s="121" t="n">
        <v>25</v>
      </c>
      <c r="G42" s="121" t="n"/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65" t="inlineStr">
        <is>
          <t>Detenido</t>
        </is>
      </c>
      <c r="F43" s="121" t="n">
        <v>26</v>
      </c>
      <c r="G43" s="121" t="n"/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65" t="inlineStr">
        <is>
          <t>Detenido</t>
        </is>
      </c>
      <c r="F44" s="121" t="n">
        <v>27</v>
      </c>
      <c r="G44" s="121" t="n"/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65" t="inlineStr">
        <is>
          <t>Detenido</t>
        </is>
      </c>
      <c r="F45" s="121" t="n">
        <v>28</v>
      </c>
      <c r="G45" s="121" t="n"/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65" t="inlineStr">
        <is>
          <t>Detenido</t>
        </is>
      </c>
      <c r="F46" s="121" t="n">
        <v>29</v>
      </c>
      <c r="G46" s="121" t="n"/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65" t="inlineStr">
        <is>
          <t>Detenido</t>
        </is>
      </c>
      <c r="F47" s="121" t="n">
        <v>30</v>
      </c>
      <c r="G47" s="121" t="n"/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65" t="inlineStr">
        <is>
          <t>Detenido</t>
        </is>
      </c>
      <c r="F48" s="3" t="n">
        <v>31</v>
      </c>
      <c r="G48" s="121" t="n"/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27">
        <f>AVERAGE(G18:G47)</f>
        <v/>
      </c>
      <c r="H49" s="37" t="n"/>
      <c r="I49" s="37">
        <f>AVERAGE(I18:I47)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41">
        <f>SUM(G18:G47)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+MAX(G18:G47)</f>
        <v/>
      </c>
      <c r="I53" s="33">
        <f>+SUM(G18:G47)</f>
        <v/>
      </c>
      <c r="J53" s="33">
        <f>+COUNTIF(G18:G47,"&gt;0")</f>
        <v/>
      </c>
      <c r="K53" s="33" t="n"/>
      <c r="L53" s="121" t="n"/>
      <c r="M53" s="33" t="n"/>
      <c r="N53" s="33">
        <f>+SUM(J18:J47)</f>
        <v/>
      </c>
    </row>
    <row r="54" ht="35.25" customHeight="1">
      <c r="H54" s="47" t="n"/>
    </row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9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Oreste Plath</t>
        </is>
      </c>
      <c r="D10" s="21" t="inlineStr">
        <is>
          <t>Pozo 1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123</t>
        </is>
      </c>
      <c r="D12" s="15" t="inlineStr">
        <is>
          <t>203-123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107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203-123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5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5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5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5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5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5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5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5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5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5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5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5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5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91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5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5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5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5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5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5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5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5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5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5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5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5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5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5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25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0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106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Oreste Plath</t>
        </is>
      </c>
      <c r="D10" s="21" t="inlineStr">
        <is>
          <t>Pozo 2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126</t>
        </is>
      </c>
      <c r="D12" s="15" t="inlineStr">
        <is>
          <t>203-126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107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203-126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0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Almendral</t>
        </is>
      </c>
      <c r="D10" s="21" t="inlineStr">
        <is>
          <t>Pozo 1A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043</t>
        </is>
      </c>
      <c r="D12" s="15" t="inlineStr">
        <is>
          <t>203-043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107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203-043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inlineStr">
        <is>
          <t>POZO MALO - CAUDAL POZO 8</t>
        </is>
      </c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inlineStr">
        <is>
          <t>POZO CON CONFLICTO</t>
        </is>
      </c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90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 t="n"/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5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Almendral</t>
        </is>
      </c>
      <c r="D10" s="21" t="inlineStr">
        <is>
          <t>Pozo 2A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88</t>
        </is>
      </c>
      <c r="D12" s="15" t="inlineStr">
        <is>
          <t>203-088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107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203-088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3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3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3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3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3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5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Almendral</t>
        </is>
      </c>
      <c r="D10" s="21" t="inlineStr">
        <is>
          <t>Pozo 3B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134</t>
        </is>
      </c>
      <c r="D12" s="15" t="inlineStr">
        <is>
          <t>203-134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107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203-134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65" t="inlineStr">
        <is>
          <t>DETENIDO,USO TABLERO PZ 9</t>
        </is>
      </c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inlineStr">
        <is>
          <t>POZO CON CONFLICTO</t>
        </is>
      </c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90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 t="n"/>
      <c r="H49" s="37" t="n"/>
      <c r="I49" s="37" t="n"/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 t="n"/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+MAX(G18:G47)</f>
        <v/>
      </c>
      <c r="I53" s="33">
        <f>+SUM(G18:G47)</f>
        <v/>
      </c>
      <c r="J53" s="33">
        <f>+COUNTIF(G18:G47,"&gt;0")</f>
        <v/>
      </c>
      <c r="K53" s="33" t="n"/>
      <c r="L53" s="121" t="n"/>
      <c r="M53" s="33" t="n"/>
      <c r="N53" s="33">
        <f>+SUM(J18:J47)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4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Almendral</t>
        </is>
      </c>
      <c r="D10" s="21" t="inlineStr">
        <is>
          <t>Pozo 4A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065</t>
        </is>
      </c>
      <c r="D12" s="15" t="inlineStr">
        <is>
          <t>203-065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107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203-065</t>
        </is>
      </c>
    </row>
    <row r="17" ht="24.95" customFormat="1" customHeight="1" s="1">
      <c r="A17" s="2" t="n">
        <v>31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4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Almendral</t>
        </is>
      </c>
      <c r="D10" s="21" t="inlineStr">
        <is>
          <t>Pozo 6A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111</t>
        </is>
      </c>
      <c r="D12" s="15" t="inlineStr">
        <is>
          <t>203-111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107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203-111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5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Almendral</t>
        </is>
      </c>
      <c r="D10" s="21" t="inlineStr">
        <is>
          <t>Pozo 7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135</t>
        </is>
      </c>
      <c r="D12" s="15" t="inlineStr">
        <is>
          <t>203-135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203-135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zoomScale="73" zoomScaleNormal="73" zoomScaleSheetLayoutView="80" workbookViewId="0">
      <selection activeCell="H16" sqref="H16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19.7109375" customWidth="1" min="12" max="12"/>
    <col width="7" customWidth="1" min="13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Lautaro</t>
        </is>
      </c>
      <c r="D10" s="21" t="inlineStr">
        <is>
          <t>Pozo 1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142</t>
        </is>
      </c>
      <c r="D12" s="15" t="inlineStr">
        <is>
          <t>203-142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  <c r="G15" t="inlineStr">
        <is>
          <t>HORAS</t>
        </is>
      </c>
      <c r="J15" t="inlineStr">
        <is>
          <t>VOLUMEN</t>
        </is>
      </c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203-142</t>
        </is>
      </c>
    </row>
    <row r="17" ht="24.95" customFormat="1" customHeight="1" s="1">
      <c r="A17" s="2" t="n">
        <v>30</v>
      </c>
      <c r="B17" s="24" t="n"/>
      <c r="C17" s="68" t="n"/>
      <c r="D17" s="44" t="n"/>
      <c r="E17" s="121" t="n"/>
      <c r="H17" s="94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49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49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49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49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49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49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49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53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100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100" t="n"/>
      <c r="C36" s="68" t="n"/>
      <c r="D36" s="45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49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49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49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49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49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49" t="n"/>
      <c r="C48" s="111" t="n"/>
      <c r="D48" s="44" t="n"/>
      <c r="E48" s="32" t="n"/>
      <c r="F48" s="121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44" t="n"/>
      <c r="E49" s="32" t="n"/>
      <c r="F49" s="30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I18:I48">
    <cfRule type="top10" rank="1" priority="8" dxfId="1"/>
  </conditionalFormatting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Almendral</t>
        </is>
      </c>
      <c r="D10" s="21" t="inlineStr">
        <is>
          <t>Pozo 8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152</t>
        </is>
      </c>
      <c r="D12" s="15" t="inlineStr">
        <is>
          <t>203-152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203-152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B8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Almendral</t>
        </is>
      </c>
      <c r="D10" s="21" t="inlineStr">
        <is>
          <t>Pozo 9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155</t>
        </is>
      </c>
      <c r="D12" s="15" t="inlineStr">
        <is>
          <t>203-155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203-155</t>
        </is>
      </c>
    </row>
    <row r="17" ht="24.95" customFormat="1" customHeight="1" s="1">
      <c r="A17" s="2" t="n">
        <v>30</v>
      </c>
      <c r="B17" s="24" t="n"/>
      <c r="C17" s="3" t="n"/>
      <c r="D17" s="24" t="n"/>
      <c r="E17" s="65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B9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Maipu Centro</t>
        </is>
      </c>
      <c r="D10" s="21" t="inlineStr">
        <is>
          <t>Pozo 1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089</t>
        </is>
      </c>
      <c r="D12" s="15" t="inlineStr">
        <is>
          <t>203-089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203-089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2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Maipu Centro</t>
        </is>
      </c>
      <c r="D10" s="21" t="inlineStr">
        <is>
          <t>Pozo 2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128</t>
        </is>
      </c>
      <c r="D12" s="15" t="inlineStr">
        <is>
          <t>203-128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203-128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4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Cerrillos1</t>
        </is>
      </c>
      <c r="D10" s="21" t="inlineStr">
        <is>
          <t>Pozo 2A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36</t>
        </is>
      </c>
      <c r="D12" s="15" t="inlineStr">
        <is>
          <t>203-036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203-036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2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Cerrillos1</t>
        </is>
      </c>
      <c r="D10" s="21" t="inlineStr">
        <is>
          <t>Pozo 3A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119</t>
        </is>
      </c>
      <c r="D12" s="15" t="inlineStr">
        <is>
          <t>203-119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203-119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121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121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65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121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65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121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65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121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65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65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65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3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Cerrillos1</t>
        </is>
      </c>
      <c r="D10" s="21" t="inlineStr">
        <is>
          <t>Pozo 4A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083</t>
        </is>
      </c>
      <c r="D12" s="15" t="inlineStr">
        <is>
          <t>203-083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203-083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 t="n"/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 t="n"/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 t="n"/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 t="n"/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 t="n"/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 t="n"/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 t="n"/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 t="n"/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 t="n"/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 t="n"/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 t="n"/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 t="n"/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 t="n"/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 t="n"/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 t="n"/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 t="n"/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 t="n"/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 t="n"/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 t="n"/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 t="n"/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 t="n"/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 t="n"/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 t="n"/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 t="n"/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 t="n"/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 t="n"/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 t="n"/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 t="n"/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 t="n"/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 t="n"/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 t="n"/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0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Cerrillos1</t>
        </is>
      </c>
      <c r="D10" s="21" t="inlineStr">
        <is>
          <t>Pozo 6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137</t>
        </is>
      </c>
      <c r="D12" s="15" t="inlineStr">
        <is>
          <t>203-137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203-137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28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3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Cerrillos2</t>
        </is>
      </c>
      <c r="D10" s="21" t="inlineStr">
        <is>
          <t>Pozo 1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042</t>
        </is>
      </c>
      <c r="D12" s="15" t="inlineStr">
        <is>
          <t>203-042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203-042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121" t="n"/>
      <c r="D20" s="44" t="n"/>
      <c r="E20" s="68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121" t="n"/>
      <c r="C21" s="121" t="n"/>
      <c r="D21" s="44" t="n"/>
      <c r="E21" s="68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121" t="n"/>
      <c r="C22" s="121" t="n"/>
      <c r="D22" s="44" t="n"/>
      <c r="E22" s="68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121" t="n"/>
      <c r="C23" s="121" t="n"/>
      <c r="D23" s="44" t="n"/>
      <c r="E23" s="68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121" t="n"/>
      <c r="C24" s="121" t="n"/>
      <c r="D24" s="44" t="n"/>
      <c r="E24" s="68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121" t="n"/>
      <c r="C25" s="121" t="n"/>
      <c r="D25" s="44" t="n"/>
      <c r="E25" s="68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121" t="n"/>
      <c r="C26" s="121" t="n"/>
      <c r="D26" s="44" t="n"/>
      <c r="E26" s="68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121" t="n"/>
      <c r="C27" s="121" t="n"/>
      <c r="D27" s="44" t="n"/>
      <c r="E27" s="68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121" t="n"/>
      <c r="C28" s="121" t="n"/>
      <c r="D28" s="44" t="n"/>
      <c r="E28" s="68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121" t="n"/>
      <c r="C29" s="121" t="n"/>
      <c r="D29" s="44" t="n"/>
      <c r="E29" s="68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121" t="n"/>
      <c r="C30" s="121" t="n"/>
      <c r="D30" s="44" t="n"/>
      <c r="E30" s="68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121" t="n"/>
      <c r="C31" s="121" t="n"/>
      <c r="D31" s="44" t="n"/>
      <c r="E31" s="68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1" t="n"/>
      <c r="C32" s="53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121" t="n"/>
      <c r="C33" s="49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121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121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121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121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121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121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121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121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121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121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121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121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121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121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9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29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6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Cerrillos2</t>
        </is>
      </c>
      <c r="D10" s="21" t="inlineStr">
        <is>
          <t>Pozo 2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081</t>
        </is>
      </c>
      <c r="D12" s="15" t="inlineStr">
        <is>
          <t>203-081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203-081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inlineStr">
        <is>
          <t>POZO FUERA DE SERVICIO</t>
        </is>
      </c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5" t="inlineStr">
        <is>
          <t>DESDE  EL 23 /07/ 2024</t>
        </is>
      </c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5" t="inlineStr">
        <is>
          <t>FALLA ELECTRICA</t>
        </is>
      </c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5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5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5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5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5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5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5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5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5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5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5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91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5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5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5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5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5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5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5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5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5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5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5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5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5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5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25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9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 t="n"/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3.xml><?xml version="1.0" encoding="utf-8"?>
<worksheet xmlns="http://schemas.openxmlformats.org/spreadsheetml/2006/main">
  <sheetPr>
    <tabColor rgb="FFFFFF00"/>
    <outlinePr summaryBelow="1" summaryRight="1"/>
    <pageSetUpPr fitToPage="1"/>
  </sheetPr>
  <dimension ref="A1:N53"/>
  <sheetViews>
    <sheetView topLeftCell="A4" zoomScale="68" zoomScaleNormal="68" zoomScaleSheetLayoutView="80" workbookViewId="0">
      <selection activeCell="B37" sqref="B37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Lautaro</t>
        </is>
      </c>
      <c r="D10" s="21" t="inlineStr">
        <is>
          <t>Pozo 2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160</t>
        </is>
      </c>
      <c r="D12" s="15" t="inlineStr">
        <is>
          <t>203-160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203-160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3" t="n"/>
      <c r="D18" s="3" t="n"/>
      <c r="E18" s="25" t="n"/>
      <c r="F18" s="121" t="n">
        <v>1</v>
      </c>
      <c r="G18" s="121">
        <f>B18-B17</f>
        <v/>
      </c>
      <c r="H18" s="121" t="n"/>
      <c r="I18" s="121">
        <f>+D18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3" t="n"/>
      <c r="D19" s="121" t="n"/>
      <c r="E19" s="26" t="n"/>
      <c r="F19" s="121" t="n">
        <v>2</v>
      </c>
      <c r="G19" s="121">
        <f>B19-B18</f>
        <v/>
      </c>
      <c r="H19" s="121" t="n"/>
      <c r="I19" s="121">
        <f>+D19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3" t="n"/>
      <c r="D20" s="121" t="n"/>
      <c r="E20" s="26" t="n"/>
      <c r="F20" s="121" t="n">
        <v>3</v>
      </c>
      <c r="G20" s="121">
        <f>B20-B19</f>
        <v/>
      </c>
      <c r="H20" s="121" t="n"/>
      <c r="I20" s="121">
        <f>+D20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3" t="n"/>
      <c r="D21" s="121" t="n"/>
      <c r="E21" s="26" t="n"/>
      <c r="F21" s="121" t="n">
        <v>4</v>
      </c>
      <c r="G21" s="121">
        <f>B21-B20</f>
        <v/>
      </c>
      <c r="H21" s="121" t="n"/>
      <c r="I21" s="121">
        <f>+D21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3" t="n"/>
      <c r="D22" s="121" t="n"/>
      <c r="E22" s="26" t="n"/>
      <c r="F22" s="121" t="n">
        <v>5</v>
      </c>
      <c r="G22" s="121">
        <f>B22-B21</f>
        <v/>
      </c>
      <c r="H22" s="121" t="n"/>
      <c r="I22" s="121">
        <f>+D22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3" t="n"/>
      <c r="D23" s="121" t="n"/>
      <c r="E23" s="26" t="n"/>
      <c r="F23" s="121" t="n">
        <v>6</v>
      </c>
      <c r="G23" s="121">
        <f>B23-B22</f>
        <v/>
      </c>
      <c r="H23" s="121" t="n"/>
      <c r="I23" s="121">
        <f>+D23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3" t="n"/>
      <c r="D24" s="121" t="n"/>
      <c r="E24" s="26" t="n"/>
      <c r="F24" s="121" t="n">
        <v>7</v>
      </c>
      <c r="G24" s="121">
        <f>B24-B23</f>
        <v/>
      </c>
      <c r="H24" s="121" t="n"/>
      <c r="I24" s="121">
        <f>+D24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3" t="n"/>
      <c r="D25" s="121" t="n"/>
      <c r="E25" s="26" t="n"/>
      <c r="F25" s="121" t="n">
        <v>8</v>
      </c>
      <c r="G25" s="121">
        <f>B25-B24</f>
        <v/>
      </c>
      <c r="H25" s="121" t="n"/>
      <c r="I25" s="121">
        <f>+D25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3" t="n"/>
      <c r="D26" s="121" t="n"/>
      <c r="E26" s="26" t="n"/>
      <c r="F26" s="121" t="n">
        <v>9</v>
      </c>
      <c r="G26" s="121">
        <f>B26-B25</f>
        <v/>
      </c>
      <c r="H26" s="121" t="n"/>
      <c r="I26" s="121">
        <f>+D26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3" t="n"/>
      <c r="D27" s="121" t="n"/>
      <c r="E27" s="26" t="n"/>
      <c r="F27" s="121" t="n">
        <v>10</v>
      </c>
      <c r="G27" s="121">
        <f>B27-B26</f>
        <v/>
      </c>
      <c r="H27" s="121" t="n"/>
      <c r="I27" s="121">
        <f>+D27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3" t="n"/>
      <c r="D28" s="121" t="n"/>
      <c r="E28" s="26" t="n"/>
      <c r="F28" s="121" t="n">
        <v>11</v>
      </c>
      <c r="G28" s="121">
        <f>B28-B27</f>
        <v/>
      </c>
      <c r="H28" s="121" t="n"/>
      <c r="I28" s="121">
        <f>+D28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3" t="n"/>
      <c r="D29" s="121" t="n"/>
      <c r="E29" s="26" t="n"/>
      <c r="F29" s="121" t="n">
        <v>12</v>
      </c>
      <c r="G29" s="121">
        <f>B29-B28</f>
        <v/>
      </c>
      <c r="H29" s="121" t="n"/>
      <c r="I29" s="121">
        <f>+D29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3" t="n"/>
      <c r="D30" s="121" t="n"/>
      <c r="E30" s="26" t="n"/>
      <c r="F30" s="121" t="n">
        <v>13</v>
      </c>
      <c r="G30" s="121">
        <f>B30-B29</f>
        <v/>
      </c>
      <c r="H30" s="121" t="n"/>
      <c r="I30" s="121">
        <f>+D30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121" t="n"/>
      <c r="D31" s="121" t="n"/>
      <c r="E31" s="26" t="n"/>
      <c r="F31" s="121" t="n">
        <v>14</v>
      </c>
      <c r="G31" s="121">
        <f>B31-B30</f>
        <v/>
      </c>
      <c r="H31" s="121" t="n"/>
      <c r="I31" s="121">
        <f>+D31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42" t="n"/>
      <c r="D32" s="41" t="n"/>
      <c r="E32" s="43" t="n"/>
      <c r="F32" s="121" t="n">
        <v>15</v>
      </c>
      <c r="G32" s="121">
        <f>B32-B31</f>
        <v/>
      </c>
      <c r="H32" s="121" t="n"/>
      <c r="I32" s="121">
        <f>+D32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3" t="n"/>
      <c r="D33" s="121" t="n"/>
      <c r="E33" s="26" t="n"/>
      <c r="F33" s="121" t="n">
        <v>16</v>
      </c>
      <c r="G33" s="121">
        <f>B33-B32</f>
        <v/>
      </c>
      <c r="H33" s="121" t="n"/>
      <c r="I33" s="121">
        <f>+D33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101" t="n"/>
      <c r="C34" s="3" t="n"/>
      <c r="D34" s="121" t="n"/>
      <c r="E34" s="26" t="n"/>
      <c r="F34" s="121" t="n">
        <v>17</v>
      </c>
      <c r="G34" s="121">
        <f>B34-B33</f>
        <v/>
      </c>
      <c r="H34" s="121" t="n"/>
      <c r="I34" s="121">
        <f>+D34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3" t="n"/>
      <c r="D35" s="121" t="n"/>
      <c r="E35" s="26" t="n"/>
      <c r="F35" s="121" t="n">
        <v>18</v>
      </c>
      <c r="G35" s="121">
        <f>B35-B34</f>
        <v/>
      </c>
      <c r="H35" s="121" t="n"/>
      <c r="I35" s="121">
        <f>+D35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3" t="n"/>
      <c r="D36" s="121" t="n"/>
      <c r="E36" s="26" t="n"/>
      <c r="F36" s="121" t="n">
        <v>19</v>
      </c>
      <c r="G36" s="121">
        <f>B36-B35</f>
        <v/>
      </c>
      <c r="H36" s="121" t="n"/>
      <c r="I36" s="121">
        <f>+D36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3" t="n"/>
      <c r="D37" s="121" t="n"/>
      <c r="E37" s="26" t="n"/>
      <c r="F37" s="121" t="n">
        <v>20</v>
      </c>
      <c r="G37" s="121">
        <f>B37-B36</f>
        <v/>
      </c>
      <c r="H37" s="121" t="n"/>
      <c r="I37" s="121">
        <f>+D37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3" t="n"/>
      <c r="D38" s="121" t="n"/>
      <c r="E38" s="26" t="n"/>
      <c r="F38" s="121" t="n">
        <v>21</v>
      </c>
      <c r="G38" s="121">
        <f>B38-B37</f>
        <v/>
      </c>
      <c r="H38" s="121" t="n"/>
      <c r="I38" s="121">
        <f>+D38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3" t="n"/>
      <c r="D39" s="121" t="n"/>
      <c r="E39" s="26" t="n"/>
      <c r="F39" s="121" t="n">
        <v>22</v>
      </c>
      <c r="G39" s="121">
        <f>B39-B38</f>
        <v/>
      </c>
      <c r="H39" s="121" t="n"/>
      <c r="I39" s="121">
        <f>+D39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3" t="n"/>
      <c r="D40" s="121" t="n"/>
      <c r="E40" s="26" t="n"/>
      <c r="F40" s="121" t="n">
        <v>23</v>
      </c>
      <c r="G40" s="121">
        <f>B40-B39</f>
        <v/>
      </c>
      <c r="H40" s="121" t="n"/>
      <c r="I40" s="121">
        <f>+D40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3" t="n"/>
      <c r="D41" s="121" t="n"/>
      <c r="E41" s="26" t="n"/>
      <c r="F41" s="121" t="n">
        <v>24</v>
      </c>
      <c r="G41" s="121">
        <f>B41-B40</f>
        <v/>
      </c>
      <c r="H41" s="121" t="n"/>
      <c r="I41" s="121">
        <f>+D41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3" t="n"/>
      <c r="D42" s="121" t="n"/>
      <c r="E42" s="26" t="n"/>
      <c r="F42" s="121" t="n">
        <v>25</v>
      </c>
      <c r="G42" s="121">
        <f>B42-B41</f>
        <v/>
      </c>
      <c r="H42" s="121" t="n"/>
      <c r="I42" s="121">
        <f>+D42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3" t="n"/>
      <c r="D43" s="121" t="n"/>
      <c r="E43" s="26" t="n"/>
      <c r="F43" s="121" t="n">
        <v>26</v>
      </c>
      <c r="G43" s="121">
        <f>B43-B42</f>
        <v/>
      </c>
      <c r="H43" s="121" t="n"/>
      <c r="I43" s="121">
        <f>+D43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3" t="n"/>
      <c r="D44" s="121" t="n"/>
      <c r="E44" s="26" t="n"/>
      <c r="F44" s="121" t="n">
        <v>27</v>
      </c>
      <c r="G44" s="121">
        <f>B44-B43</f>
        <v/>
      </c>
      <c r="H44" s="121" t="n"/>
      <c r="I44" s="121">
        <f>+D44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3" t="n"/>
      <c r="D45" s="121" t="n"/>
      <c r="E45" s="26" t="n"/>
      <c r="F45" s="121" t="n">
        <v>28</v>
      </c>
      <c r="G45" s="121">
        <f>B45-B44</f>
        <v/>
      </c>
      <c r="H45" s="121" t="n"/>
      <c r="I45" s="121">
        <f>+D45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3" t="n"/>
      <c r="D46" s="29" t="n"/>
      <c r="E46" s="26" t="n"/>
      <c r="F46" s="121" t="n">
        <v>29</v>
      </c>
      <c r="G46" s="121">
        <f>B46-B45</f>
        <v/>
      </c>
      <c r="H46" s="121" t="n"/>
      <c r="I46" s="121">
        <f>+D46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121" t="n"/>
      <c r="D47" s="121" t="n"/>
      <c r="E47" s="32" t="n"/>
      <c r="F47" s="121" t="n">
        <v>30</v>
      </c>
      <c r="G47" s="121">
        <f>B47-B46</f>
        <v/>
      </c>
      <c r="H47" s="121" t="n"/>
      <c r="I47" s="121">
        <f>+D47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29" t="n"/>
      <c r="D48" s="121" t="n"/>
      <c r="E48" s="32" t="n"/>
      <c r="F48" s="121" t="n">
        <v>31</v>
      </c>
      <c r="G48" s="121">
        <f>B48-B47</f>
        <v/>
      </c>
      <c r="H48" s="121" t="n"/>
      <c r="I48" s="121">
        <f>+D48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121" t="n"/>
      <c r="E49" s="32" t="n"/>
      <c r="F49" s="30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F52" s="99" t="inlineStr">
        <is>
          <t>caudal max</t>
        </is>
      </c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E53">
        <f>+H16</f>
        <v/>
      </c>
      <c r="F53">
        <f>+MAX(I18:I48)</f>
        <v/>
      </c>
      <c r="G53" s="38">
        <f>+AVERAGE(I18:I48)</f>
        <v/>
      </c>
      <c r="H53" s="76">
        <f>+_xlfn.XLOOKUP(MAX(I18:I48),I18:I48,G18:G48)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I18:I48">
    <cfRule type="top10" rank="1" priority="12" dxfId="1"/>
    <cfRule type="top10" rank="1" priority="13" dxfId="1" percent="1"/>
  </conditionalFormatting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30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7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Versalles1</t>
        </is>
      </c>
      <c r="D10" s="21" t="inlineStr">
        <is>
          <t>Pozo 1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031</t>
        </is>
      </c>
      <c r="D12" s="15" t="inlineStr">
        <is>
          <t>203-031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203-031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67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inlineStr">
        <is>
          <t>Malo</t>
        </is>
      </c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5" t="inlineStr">
        <is>
          <t>Malo</t>
        </is>
      </c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5" t="inlineStr">
        <is>
          <t>Malo</t>
        </is>
      </c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5" t="inlineStr">
        <is>
          <t>Malo</t>
        </is>
      </c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5" t="inlineStr">
        <is>
          <t>Malo</t>
        </is>
      </c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5" t="inlineStr">
        <is>
          <t>Malo</t>
        </is>
      </c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5" t="inlineStr">
        <is>
          <t>Malo</t>
        </is>
      </c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5" t="inlineStr">
        <is>
          <t>Malo</t>
        </is>
      </c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5" t="inlineStr">
        <is>
          <t>Malo</t>
        </is>
      </c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5" t="inlineStr">
        <is>
          <t>Malo</t>
        </is>
      </c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5" t="inlineStr">
        <is>
          <t>Malo</t>
        </is>
      </c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5" t="inlineStr">
        <is>
          <t>Malo</t>
        </is>
      </c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5" t="inlineStr">
        <is>
          <t>Malo</t>
        </is>
      </c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5" t="inlineStr">
        <is>
          <t>Malo</t>
        </is>
      </c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91" t="inlineStr">
        <is>
          <t>Malo</t>
        </is>
      </c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5" t="inlineStr">
        <is>
          <t>Malo</t>
        </is>
      </c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5" t="inlineStr">
        <is>
          <t>Malo</t>
        </is>
      </c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5" t="inlineStr">
        <is>
          <t>Malo</t>
        </is>
      </c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5" t="inlineStr">
        <is>
          <t>Malo</t>
        </is>
      </c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5" t="inlineStr">
        <is>
          <t>Malo</t>
        </is>
      </c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5" t="inlineStr">
        <is>
          <t>Malo</t>
        </is>
      </c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5" t="inlineStr">
        <is>
          <t>Malo</t>
        </is>
      </c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5" t="inlineStr">
        <is>
          <t>Malo</t>
        </is>
      </c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5" t="inlineStr">
        <is>
          <t>Malo</t>
        </is>
      </c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5" t="inlineStr">
        <is>
          <t>Malo</t>
        </is>
      </c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5" t="inlineStr">
        <is>
          <t>Malo</t>
        </is>
      </c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5" t="inlineStr">
        <is>
          <t>Malo</t>
        </is>
      </c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5" t="inlineStr">
        <is>
          <t>Malo</t>
        </is>
      </c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5" t="inlineStr">
        <is>
          <t>Malo</t>
        </is>
      </c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25" t="inlineStr">
        <is>
          <t>Malo</t>
        </is>
      </c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25" t="inlineStr">
        <is>
          <t>Malo</t>
        </is>
      </c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 t="n"/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3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Versalles1</t>
        </is>
      </c>
      <c r="D10" s="21" t="inlineStr">
        <is>
          <t>Pozo 2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159</t>
        </is>
      </c>
      <c r="D12" s="15" t="inlineStr">
        <is>
          <t>203-159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203-159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90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90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90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44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32.xml><?xml version="1.0" encoding="utf-8"?>
<worksheet xmlns="http://schemas.openxmlformats.org/spreadsheetml/2006/main">
  <sheetPr>
    <outlinePr summaryBelow="1" summaryRight="1"/>
    <pageSetUpPr fitToPage="1"/>
  </sheetPr>
  <dimension ref="A1:Q53"/>
  <sheetViews>
    <sheetView topLeftCell="A11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Versalles1</t>
        </is>
      </c>
      <c r="D10" s="21" t="inlineStr">
        <is>
          <t>Pozo 3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078</t>
        </is>
      </c>
      <c r="D12" s="15" t="inlineStr">
        <is>
          <t>203-078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203-078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90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90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  <c r="Q48" s="56" t="n"/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8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Versalles2</t>
        </is>
      </c>
      <c r="D10" s="21" t="inlineStr">
        <is>
          <t>Pozo 1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125</t>
        </is>
      </c>
      <c r="D12" s="15" t="inlineStr">
        <is>
          <t>203-125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203-125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5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Versalles2</t>
        </is>
      </c>
      <c r="D10" s="21" t="inlineStr">
        <is>
          <t>Pozo 2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132</t>
        </is>
      </c>
      <c r="D12" s="15" t="inlineStr">
        <is>
          <t>203-132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203-132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92" t="inlineStr">
        <is>
          <t>Fuera de Servicio</t>
        </is>
      </c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92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92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92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92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92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92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92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92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92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92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92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92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92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10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92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92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92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92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92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92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92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92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92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92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92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92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92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92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9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114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 t="n"/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+AVERAGE(I18:I47)</f>
        <v/>
      </c>
      <c r="H53" s="38">
        <f>+MAX(G18:G47)</f>
        <v/>
      </c>
      <c r="I53" s="33">
        <f>+SUM(G18:G47)</f>
        <v/>
      </c>
      <c r="J53" s="33">
        <f>+COUNTIF(G18:G47,"&gt;0")</f>
        <v/>
      </c>
      <c r="K53" s="33" t="n"/>
      <c r="L53" s="121" t="n"/>
      <c r="M53" s="33" t="n"/>
      <c r="N53" s="33">
        <f>+SUM(J18:J47)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3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B9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Alessandri</t>
        </is>
      </c>
      <c r="D10" s="21" t="inlineStr">
        <is>
          <t>Pozo 1A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039</t>
        </is>
      </c>
      <c r="D12" s="15" t="inlineStr">
        <is>
          <t>203-039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203-039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36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opLeftCell="A8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Alessandri</t>
        </is>
      </c>
      <c r="D10" s="21" t="inlineStr">
        <is>
          <t>Pozo 2A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079</t>
        </is>
      </c>
      <c r="D12" s="15" t="inlineStr">
        <is>
          <t>203-079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203-079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67" t="inlineStr">
        <is>
          <t>Detenido</t>
        </is>
      </c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67" t="inlineStr">
        <is>
          <t>Detenido</t>
        </is>
      </c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67" t="inlineStr">
        <is>
          <t>Detenido</t>
        </is>
      </c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67" t="inlineStr">
        <is>
          <t>Detenido</t>
        </is>
      </c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67" t="inlineStr">
        <is>
          <t>Detenido</t>
        </is>
      </c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67" t="inlineStr">
        <is>
          <t>Detenido</t>
        </is>
      </c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67" t="inlineStr">
        <is>
          <t>Detenido</t>
        </is>
      </c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67" t="inlineStr">
        <is>
          <t>Detenido</t>
        </is>
      </c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67" t="inlineStr">
        <is>
          <t>Detenido</t>
        </is>
      </c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67" t="inlineStr">
        <is>
          <t>Detenido</t>
        </is>
      </c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67" t="inlineStr">
        <is>
          <t>Detenido</t>
        </is>
      </c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67" t="inlineStr">
        <is>
          <t>Detenido</t>
        </is>
      </c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67" t="inlineStr">
        <is>
          <t>Detenido</t>
        </is>
      </c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67" t="inlineStr">
        <is>
          <t>Detenido</t>
        </is>
      </c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102" t="inlineStr">
        <is>
          <t>Detenido</t>
        </is>
      </c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67" t="inlineStr">
        <is>
          <t>Detenido</t>
        </is>
      </c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67" t="inlineStr">
        <is>
          <t>Detenido</t>
        </is>
      </c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67" t="inlineStr">
        <is>
          <t>Detenido</t>
        </is>
      </c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67" t="inlineStr">
        <is>
          <t>Detenido</t>
        </is>
      </c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67" t="inlineStr">
        <is>
          <t>Detenido</t>
        </is>
      </c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67" t="inlineStr">
        <is>
          <t>Detenido</t>
        </is>
      </c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67" t="inlineStr">
        <is>
          <t>Detenido</t>
        </is>
      </c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67" t="inlineStr">
        <is>
          <t>Detenido</t>
        </is>
      </c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67" t="inlineStr">
        <is>
          <t>Detenido</t>
        </is>
      </c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67" t="inlineStr">
        <is>
          <t>Detenido</t>
        </is>
      </c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67" t="inlineStr">
        <is>
          <t>Detenido</t>
        </is>
      </c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67" t="inlineStr">
        <is>
          <t>Detenido</t>
        </is>
      </c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67" t="inlineStr">
        <is>
          <t>Detenido</t>
        </is>
      </c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67" t="inlineStr">
        <is>
          <t>Detenido</t>
        </is>
      </c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67" t="inlineStr">
        <is>
          <t>Detenido</t>
        </is>
      </c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67" t="inlineStr">
        <is>
          <t>Detenido</t>
        </is>
      </c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 t="n"/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4.95" customFormat="1" customHeight="1" s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27.75" customHeight="1">
      <c r="F53">
        <f>+H16</f>
        <v/>
      </c>
      <c r="G53" s="38">
        <f>+AVERAGE(I18:I47)</f>
        <v/>
      </c>
      <c r="H53" s="38">
        <f>+MAX(G18:G47)</f>
        <v/>
      </c>
      <c r="I53" s="33">
        <f>+SUM(G18:G47)</f>
        <v/>
      </c>
      <c r="J53" s="33">
        <f>+COUNTIF(G18:G47,"&gt;0")</f>
        <v/>
      </c>
      <c r="K53" s="33" t="n"/>
      <c r="L53" s="121" t="n"/>
      <c r="M53" s="33" t="n"/>
      <c r="N53" s="33">
        <f>+SUM(J18:J47)</f>
        <v/>
      </c>
    </row>
    <row r="54" ht="30" customHeight="1">
      <c r="G54" s="72" t="n"/>
      <c r="H54" s="72" t="n"/>
      <c r="I54" s="73" t="n"/>
      <c r="J54" s="73" t="n"/>
      <c r="K54" s="33" t="n"/>
    </row>
    <row r="55" ht="35.25" customHeight="1">
      <c r="J55" s="34" t="n"/>
    </row>
    <row r="66" ht="12.75" customHeight="1"/>
    <row r="82" ht="12.75" customHeight="1"/>
    <row r="98" ht="12.75" customHeight="1"/>
    <row r="114" ht="12.75" customHeight="1"/>
    <row r="65474" ht="12.75" customHeight="1"/>
    <row r="65490" ht="12.75" customHeight="1"/>
    <row r="65506" ht="12.75" customHeight="1"/>
    <row r="65522" ht="12.75" customHeight="1"/>
    <row r="65537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zoomScale="95" zoomScaleNormal="95" zoomScaleSheetLayoutView="80" workbookViewId="0">
      <selection activeCell="H15" sqref="H15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 Jose de Chuchunco</t>
        </is>
      </c>
      <c r="D10" s="21" t="inlineStr">
        <is>
          <t>Pozo 1A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041</t>
        </is>
      </c>
      <c r="D12" s="15" t="inlineStr">
        <is>
          <t>203-041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  <c r="H13" s="1" t="inlineStr">
        <is>
          <t>203-041</t>
        </is>
      </c>
      <c r="I13" s="1" t="n"/>
      <c r="J13" s="1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Diciembre 2024</t>
        </is>
      </c>
      <c r="D14" s="19" t="n"/>
      <c r="E14" s="20" t="n"/>
      <c r="H14" s="1">
        <f>+_xlfn.XLOOKUP(H13,'RELLENAR Q PROY'!$C$3:$C$106,'RELLENAR Q PROY'!D3:D106)</f>
        <v/>
      </c>
      <c r="I14" s="1" t="n"/>
      <c r="J14" s="1">
        <f>+H13</f>
        <v/>
      </c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</row>
    <row r="17" ht="24.95" customFormat="1" customHeight="1" s="1">
      <c r="A17" s="2" t="n">
        <v>30</v>
      </c>
      <c r="B17" s="24" t="n">
        <v>0</v>
      </c>
      <c r="C17" s="3" t="n"/>
      <c r="D17" s="44" t="n">
        <v/>
      </c>
      <c r="E17" s="121" t="n"/>
      <c r="I17">
        <f>+_xlfn.XLOOKUP(H13,'RELLENAR Q PROY'!$C$3:$C$106,'RELLENAR Q PROY'!D3:D106)</f>
        <v/>
      </c>
    </row>
    <row r="18" ht="24.95" customFormat="1" customHeight="1" s="1">
      <c r="A18" s="2" t="n">
        <v>1</v>
      </c>
      <c r="B18" s="24" t="n">
        <v>0</v>
      </c>
      <c r="C18" s="68" t="n"/>
      <c r="D18" s="44" t="n">
        <v/>
      </c>
      <c r="E18" s="25" t="n"/>
      <c r="F18" s="121" t="n">
        <v>1</v>
      </c>
      <c r="G18" s="121">
        <f>B18-B17</f>
        <v/>
      </c>
      <c r="H18" s="49" t="n"/>
      <c r="I18" s="71">
        <f>+_xlfn.XLOOKUP(H13,'RELLENAR Q PROY'!$C$3:$C$106,'RELLENAR Q PROY'!D3:D106)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>
        <v>0</v>
      </c>
      <c r="C19" s="68" t="n"/>
      <c r="D19" s="44" t="n">
        <v/>
      </c>
      <c r="E19" s="26" t="n"/>
      <c r="F19" s="121" t="n">
        <v>2</v>
      </c>
      <c r="G19" s="121">
        <f>B19-B18</f>
        <v/>
      </c>
      <c r="H19" s="49" t="n"/>
      <c r="I19" s="71">
        <f>+_xlfn.XLOOKUP(H13,'RELLENAR Q PROY'!$C$3:$C$106,'RELLENAR Q PROY'!D3:D106)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>
        <v>0</v>
      </c>
      <c r="C20" s="68" t="n"/>
      <c r="D20" s="44" t="n">
        <v/>
      </c>
      <c r="E20" s="26" t="n"/>
      <c r="F20" s="121" t="n">
        <v>3</v>
      </c>
      <c r="G20" s="121">
        <f>B20-B19</f>
        <v/>
      </c>
      <c r="H20" s="49" t="n"/>
      <c r="I20" s="71">
        <f>+_xlfn.XLOOKUP(H13,'RELLENAR Q PROY'!$C$3:$C$106,'RELLENAR Q PROY'!D3:D106)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>
        <v>0</v>
      </c>
      <c r="C21" s="68" t="n"/>
      <c r="D21" s="44" t="n">
        <v/>
      </c>
      <c r="E21" s="26" t="n"/>
      <c r="F21" s="121" t="n">
        <v>4</v>
      </c>
      <c r="G21" s="121">
        <f>B21-B20</f>
        <v/>
      </c>
      <c r="H21" s="49" t="n"/>
      <c r="I21" s="71">
        <f>+_xlfn.XLOOKUP(H13,'RELLENAR Q PROY'!$C$3:$C$106,'RELLENAR Q PROY'!D3:D106)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>
        <v>0</v>
      </c>
      <c r="C22" s="68" t="n"/>
      <c r="D22" s="44" t="n">
        <v/>
      </c>
      <c r="E22" s="26" t="n"/>
      <c r="F22" s="121" t="n">
        <v>5</v>
      </c>
      <c r="G22" s="121">
        <f>B22-B21</f>
        <v/>
      </c>
      <c r="H22" s="49" t="n"/>
      <c r="I22" s="71">
        <f>+_xlfn.XLOOKUP(H13,'RELLENAR Q PROY'!$C$3:$C$106,'RELLENAR Q PROY'!D3:D106)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>
        <v>0</v>
      </c>
      <c r="C23" s="68" t="n"/>
      <c r="D23" s="44" t="n">
        <v/>
      </c>
      <c r="E23" s="26" t="n"/>
      <c r="F23" s="121" t="n">
        <v>6</v>
      </c>
      <c r="G23" s="121">
        <f>B23-B22</f>
        <v/>
      </c>
      <c r="H23" s="49" t="n"/>
      <c r="I23" s="71">
        <f>+_xlfn.XLOOKUP(H13,'RELLENAR Q PROY'!$C$3:$C$106,'RELLENAR Q PROY'!D3:D106)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>
        <v>0</v>
      </c>
      <c r="C24" s="68" t="n"/>
      <c r="D24" s="44" t="n">
        <v/>
      </c>
      <c r="E24" s="26" t="n"/>
      <c r="F24" s="121" t="n">
        <v>7</v>
      </c>
      <c r="G24" s="121">
        <f>B24-B23</f>
        <v/>
      </c>
      <c r="H24" s="49" t="n"/>
      <c r="I24" s="71">
        <f>+_xlfn.XLOOKUP(H13,'RELLENAR Q PROY'!$C$3:$C$106,'RELLENAR Q PROY'!D3:D106)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>
        <v>0</v>
      </c>
      <c r="C25" s="68" t="n"/>
      <c r="D25" s="44" t="n">
        <v/>
      </c>
      <c r="E25" s="26" t="n"/>
      <c r="F25" s="121" t="n">
        <v>8</v>
      </c>
      <c r="G25" s="121">
        <f>B25-B24</f>
        <v/>
      </c>
      <c r="H25" s="49" t="n"/>
      <c r="I25" s="71">
        <f>+_xlfn.XLOOKUP(H13,'RELLENAR Q PROY'!$C$3:$C$106,'RELLENAR Q PROY'!D3:D106)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>
        <v>0</v>
      </c>
      <c r="C26" s="68" t="n"/>
      <c r="D26" s="44" t="n">
        <v/>
      </c>
      <c r="E26" s="26" t="n"/>
      <c r="F26" s="121" t="n">
        <v>9</v>
      </c>
      <c r="G26" s="121">
        <f>B26-B25</f>
        <v/>
      </c>
      <c r="H26" s="49" t="n"/>
      <c r="I26" s="71">
        <f>+_xlfn.XLOOKUP(H13,'RELLENAR Q PROY'!$C$3:$C$106,'RELLENAR Q PROY'!D3:D106)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>
        <v>8655.42</v>
      </c>
      <c r="C27" s="68" t="n"/>
      <c r="D27" s="44" t="n">
        <v/>
      </c>
      <c r="E27" s="26" t="n"/>
      <c r="F27" s="121" t="n">
        <v>10</v>
      </c>
      <c r="G27" s="121">
        <f>B27-B26</f>
        <v/>
      </c>
      <c r="H27" s="49" t="n"/>
      <c r="I27" s="71">
        <f>+_xlfn.XLOOKUP(H13,'RELLENAR Q PROY'!$C$3:$C$106,'RELLENAR Q PROY'!D3:D106)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>
        <v>7679.57</v>
      </c>
      <c r="C28" s="68" t="n"/>
      <c r="D28" s="44" t="n">
        <v/>
      </c>
      <c r="E28" s="26" t="n"/>
      <c r="F28" s="121" t="n">
        <v>11</v>
      </c>
      <c r="G28" s="121">
        <f>B28-B27</f>
        <v/>
      </c>
      <c r="H28" s="49" t="n"/>
      <c r="I28" s="71">
        <f>+_xlfn.XLOOKUP(H13,'RELLENAR Q PROY'!$C$3:$C$106,'RELLENAR Q PROY'!D3:D106)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>
        <v>7703</v>
      </c>
      <c r="C29" s="68" t="n"/>
      <c r="D29" s="44" t="n">
        <v/>
      </c>
      <c r="E29" s="26" t="n"/>
      <c r="F29" s="121" t="n">
        <v>12</v>
      </c>
      <c r="G29" s="121">
        <f>B29-B28</f>
        <v/>
      </c>
      <c r="H29" s="49" t="n"/>
      <c r="I29" s="71">
        <f>+_xlfn.XLOOKUP(H13,'RELLENAR Q PROY'!$C$3:$C$106,'RELLENAR Q PROY'!D3:D106)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>
        <v>7728.2</v>
      </c>
      <c r="C30" s="68" t="n"/>
      <c r="D30" s="44" t="n">
        <v/>
      </c>
      <c r="E30" s="26" t="n"/>
      <c r="F30" s="121" t="n">
        <v>13</v>
      </c>
      <c r="G30" s="121">
        <f>B30-B29</f>
        <v/>
      </c>
      <c r="H30" s="49" t="n"/>
      <c r="I30" s="71">
        <f>+_xlfn.XLOOKUP(H13,'RELLENAR Q PROY'!$C$3:$C$106,'RELLENAR Q PROY'!D3:D106)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>
        <v>7751.66</v>
      </c>
      <c r="C31" s="68" t="n"/>
      <c r="D31" s="44" t="n">
        <v/>
      </c>
      <c r="E31" s="26" t="n"/>
      <c r="F31" s="121" t="n">
        <v>14</v>
      </c>
      <c r="G31" s="121">
        <f>B31-B30</f>
        <v/>
      </c>
      <c r="H31" s="49" t="n"/>
      <c r="I31" s="71">
        <f>+_xlfn.XLOOKUP(H13,'RELLENAR Q PROY'!$C$3:$C$106,'RELLENAR Q PROY'!D3:D106)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>
        <v>7775</v>
      </c>
      <c r="C32" s="69" t="n"/>
      <c r="D32" s="46" t="n">
        <v/>
      </c>
      <c r="E32" s="43" t="n"/>
      <c r="F32" s="121" t="n">
        <v>15</v>
      </c>
      <c r="G32" s="121">
        <f>B32-B31</f>
        <v/>
      </c>
      <c r="H32" s="49" t="n"/>
      <c r="I32" s="71">
        <f>+_xlfn.XLOOKUP(H13,'RELLENAR Q PROY'!$C$3:$C$106,'RELLENAR Q PROY'!D3:D106)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>
        <v>7799.51</v>
      </c>
      <c r="C33" s="68" t="n"/>
      <c r="D33" s="44" t="n">
        <v/>
      </c>
      <c r="E33" s="26" t="n"/>
      <c r="F33" s="121" t="n">
        <v>16</v>
      </c>
      <c r="G33" s="121">
        <f>B33-B32</f>
        <v/>
      </c>
      <c r="H33" s="49" t="n"/>
      <c r="I33" s="71">
        <f>+_xlfn.XLOOKUP(H13,'RELLENAR Q PROY'!$C$3:$C$106,'RELLENAR Q PROY'!D3:D106)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>
        <v>7823.62</v>
      </c>
      <c r="C34" s="68" t="n"/>
      <c r="D34" s="44" t="n">
        <v/>
      </c>
      <c r="E34" s="26" t="n"/>
      <c r="F34" s="121" t="n">
        <v>17</v>
      </c>
      <c r="G34" s="121">
        <f>B34-B33</f>
        <v/>
      </c>
      <c r="H34" s="49" t="n"/>
      <c r="I34" s="71">
        <f>+_xlfn.XLOOKUP(H13,'RELLENAR Q PROY'!$C$3:$C$106,'RELLENAR Q PROY'!D3:D106)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>
        <v>7847</v>
      </c>
      <c r="C35" s="68" t="n"/>
      <c r="D35" s="44" t="n">
        <v/>
      </c>
      <c r="E35" s="26" t="n"/>
      <c r="F35" s="121" t="n">
        <v>18</v>
      </c>
      <c r="G35" s="121">
        <f>B35-B34</f>
        <v/>
      </c>
      <c r="H35" s="49" t="n"/>
      <c r="I35" s="71">
        <f>+_xlfn.XLOOKUP(H13,'RELLENAR Q PROY'!$C$3:$C$106,'RELLENAR Q PROY'!D3:D106)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>
        <v>7871.73</v>
      </c>
      <c r="C36" s="68" t="n"/>
      <c r="D36" s="44" t="n">
        <v/>
      </c>
      <c r="E36" s="26" t="n"/>
      <c r="F36" s="121" t="n">
        <v>19</v>
      </c>
      <c r="G36" s="121">
        <f>B36-B35</f>
        <v/>
      </c>
      <c r="H36" s="49" t="n"/>
      <c r="I36" s="71">
        <f>+_xlfn.XLOOKUP(H13,'RELLENAR Q PROY'!$C$3:$C$106,'RELLENAR Q PROY'!D3:D106)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>
        <v>7895.49</v>
      </c>
      <c r="C37" s="68" t="n"/>
      <c r="D37" s="44" t="n">
        <v>58.9</v>
      </c>
      <c r="E37" s="26" t="n"/>
      <c r="F37" s="121" t="n">
        <v>20</v>
      </c>
      <c r="G37" s="121">
        <f>B37-B36</f>
        <v/>
      </c>
      <c r="H37" s="49" t="n"/>
      <c r="I37" s="71">
        <f>+_xlfn.XLOOKUP(H13,'RELLENAR Q PROY'!$C$3:$C$106,'RELLENAR Q PROY'!D3:D106)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>
        <v>7920</v>
      </c>
      <c r="C38" s="68" t="n"/>
      <c r="D38" s="44" t="n">
        <v/>
      </c>
      <c r="E38" s="26" t="n"/>
      <c r="F38" s="121" t="n">
        <v>21</v>
      </c>
      <c r="G38" s="121">
        <f>B38-B37</f>
        <v/>
      </c>
      <c r="H38" s="49" t="n"/>
      <c r="I38" s="71">
        <f>+_xlfn.XLOOKUP(H13,'RELLENAR Q PROY'!$C$3:$C$106,'RELLENAR Q PROY'!D3:D106)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>
        <v>7944</v>
      </c>
      <c r="C39" s="68" t="n"/>
      <c r="D39" s="44" t="n">
        <v/>
      </c>
      <c r="E39" s="26" t="n"/>
      <c r="F39" s="121" t="n">
        <v>22</v>
      </c>
      <c r="G39" s="121">
        <f>B39-B38</f>
        <v/>
      </c>
      <c r="H39" s="49" t="n"/>
      <c r="I39" s="71">
        <f>+_xlfn.XLOOKUP(H13,'RELLENAR Q PROY'!$C$3:$C$106,'RELLENAR Q PROY'!D3:D106)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>
        <v>7967.23</v>
      </c>
      <c r="C40" s="68" t="n"/>
      <c r="D40" s="44" t="n">
        <v/>
      </c>
      <c r="E40" s="26" t="n"/>
      <c r="F40" s="121" t="n">
        <v>23</v>
      </c>
      <c r="G40" s="121">
        <f>B40-B39</f>
        <v/>
      </c>
      <c r="H40" s="49" t="n"/>
      <c r="I40" s="71">
        <f>+_xlfn.XLOOKUP(H13,'RELLENAR Q PROY'!$C$3:$C$106,'RELLENAR Q PROY'!D3:D106)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>
        <v>7985</v>
      </c>
      <c r="C41" s="68" t="n"/>
      <c r="D41" s="44" t="n">
        <v/>
      </c>
      <c r="E41" s="26" t="n"/>
      <c r="F41" s="121" t="n">
        <v>24</v>
      </c>
      <c r="G41" s="121">
        <f>B41-B40</f>
        <v/>
      </c>
      <c r="H41" s="49" t="n"/>
      <c r="I41" s="71">
        <f>+_xlfn.XLOOKUP(H13,'RELLENAR Q PROY'!$C$3:$C$106,'RELLENAR Q PROY'!D3:D106)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>
        <v>8006.14</v>
      </c>
      <c r="C42" s="68" t="n"/>
      <c r="D42" s="44" t="n">
        <v/>
      </c>
      <c r="E42" s="26" t="n"/>
      <c r="F42" s="121" t="n">
        <v>25</v>
      </c>
      <c r="G42" s="121">
        <f>B42-B41</f>
        <v/>
      </c>
      <c r="H42" s="49" t="n"/>
      <c r="I42" s="71">
        <f>+_xlfn.XLOOKUP(H13,'RELLENAR Q PROY'!$C$3:$C$106,'RELLENAR Q PROY'!D3:D106)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>
        <v>8021.97</v>
      </c>
      <c r="C43" s="68" t="n"/>
      <c r="D43" s="44" t="n">
        <v/>
      </c>
      <c r="E43" s="26" t="n"/>
      <c r="F43" s="121" t="n">
        <v>26</v>
      </c>
      <c r="G43" s="121">
        <f>B43-B42</f>
        <v/>
      </c>
      <c r="H43" s="49" t="n"/>
      <c r="I43" s="71">
        <f>+_xlfn.XLOOKUP(H13,'RELLENAR Q PROY'!$C$3:$C$106,'RELLENAR Q PROY'!D3:D106)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>
        <v>8039</v>
      </c>
      <c r="C44" s="68" t="n"/>
      <c r="D44" s="44" t="n">
        <v/>
      </c>
      <c r="E44" s="26" t="n"/>
      <c r="F44" s="121" t="n">
        <v>27</v>
      </c>
      <c r="G44" s="121">
        <f>B44-B43</f>
        <v/>
      </c>
      <c r="H44" s="49" t="n"/>
      <c r="I44" s="71">
        <f>+_xlfn.XLOOKUP(H13,'RELLENAR Q PROY'!$C$3:$C$106,'RELLENAR Q PROY'!D3:D106)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>
        <v>8059.07</v>
      </c>
      <c r="C45" s="68" t="n"/>
      <c r="D45" s="44" t="n">
        <v/>
      </c>
      <c r="E45" s="26" t="n"/>
      <c r="F45" s="121" t="n">
        <v>28</v>
      </c>
      <c r="G45" s="121">
        <f>B45-B44</f>
        <v/>
      </c>
      <c r="H45" s="49" t="n"/>
      <c r="I45" s="71">
        <f>+_xlfn.XLOOKUP(H13,'RELLENAR Q PROY'!$C$3:$C$106,'RELLENAR Q PROY'!D3:D106)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>
        <v>8076.17</v>
      </c>
      <c r="C46" s="68" t="n"/>
      <c r="D46" s="44" t="n">
        <v/>
      </c>
      <c r="E46" s="26" t="n"/>
      <c r="F46" s="121" t="n">
        <v>29</v>
      </c>
      <c r="G46" s="121">
        <f>B46-B45</f>
        <v/>
      </c>
      <c r="H46" s="49" t="n"/>
      <c r="I46" s="71">
        <f>+_xlfn.XLOOKUP(H13,'RELLENAR Q PROY'!$C$3:$C$106,'RELLENAR Q PROY'!D3:D106)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>
        <v>8094</v>
      </c>
      <c r="C47" s="68" t="n"/>
      <c r="D47" s="44" t="n">
        <v/>
      </c>
      <c r="E47" s="32" t="n"/>
      <c r="F47" s="121" t="n">
        <v>30</v>
      </c>
      <c r="G47" s="121">
        <f>B47-B46</f>
        <v/>
      </c>
      <c r="H47" s="49" t="n"/>
      <c r="I47" s="71">
        <f>+_xlfn.XLOOKUP(H13,'RELLENAR Q PROY'!$C$3:$C$106,'RELLENAR Q PROY'!D3:D106)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>
        <v>8114.8</v>
      </c>
      <c r="C48" s="111" t="n"/>
      <c r="D48" s="66" t="n">
        <v/>
      </c>
      <c r="E48" s="32" t="n"/>
      <c r="F48" s="3" t="n">
        <v>31</v>
      </c>
      <c r="G48" s="121">
        <f>B48-B47</f>
        <v/>
      </c>
      <c r="H48" s="49" t="n"/>
      <c r="I48" s="71">
        <f>+_xlfn.XLOOKUP(H13,'RELLENAR Q PROY'!$C$3:$C$106,'RELLENAR Q PROY'!D3:D106)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+H13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abSelected="1" topLeftCell="A7" zoomScale="95" zoomScaleNormal="95" zoomScaleSheetLayoutView="80" workbookViewId="0">
      <selection activeCell="H13" sqref="H13:J14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 Jose de Chuchunco</t>
        </is>
      </c>
      <c r="D10" s="21" t="inlineStr">
        <is>
          <t>Pozo 2A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073</t>
        </is>
      </c>
      <c r="D12" s="15" t="inlineStr">
        <is>
          <t>203-073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  <c r="H13" s="1" t="inlineStr">
        <is>
          <t>203-073</t>
        </is>
      </c>
      <c r="I13" s="1" t="n"/>
      <c r="J13" s="1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Diciembre 2024</t>
        </is>
      </c>
      <c r="D14" s="19" t="n"/>
      <c r="E14" s="20" t="n"/>
      <c r="H14" s="1">
        <f>+_xlfn.XLOOKUP(H13,'RELLENAR Q PROY'!$C$3:$C$106,'RELLENAR Q PROY'!D3:D106)</f>
        <v/>
      </c>
      <c r="I14" s="1" t="n"/>
      <c r="J14" s="1">
        <f>+H13</f>
        <v/>
      </c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</row>
    <row r="17" ht="24.95" customFormat="1" customHeight="1" s="1">
      <c r="A17" s="2" t="n">
        <v>30</v>
      </c>
      <c r="B17" s="24" t="n">
        <v>0</v>
      </c>
      <c r="C17" s="3" t="n"/>
      <c r="D17" s="44" t="n">
        <v/>
      </c>
      <c r="E17" s="121" t="n"/>
      <c r="I17">
        <f>+_xlfn.XLOOKUP(H13,'RELLENAR Q PROY'!$C$3:$C$106,'RELLENAR Q PROY'!D3:D106)</f>
        <v/>
      </c>
    </row>
    <row r="18" ht="24.95" customFormat="1" customHeight="1" s="1">
      <c r="A18" s="2" t="n">
        <v>1</v>
      </c>
      <c r="B18" s="24" t="n">
        <v>0</v>
      </c>
      <c r="C18" s="68" t="n"/>
      <c r="D18" s="44" t="n">
        <v/>
      </c>
      <c r="E18" s="25" t="n"/>
      <c r="F18" s="121" t="n">
        <v>1</v>
      </c>
      <c r="G18" s="121">
        <f>B18-B17</f>
        <v/>
      </c>
      <c r="H18" s="49" t="n"/>
      <c r="I18" s="71">
        <f>+_xlfn.XLOOKUP(H13,'RELLENAR Q PROY'!$C$3:$C$106,'RELLENAR Q PROY'!D3:D106)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>
        <v>0</v>
      </c>
      <c r="C19" s="68" t="n"/>
      <c r="D19" s="44" t="n">
        <v/>
      </c>
      <c r="E19" s="26" t="n"/>
      <c r="F19" s="121" t="n">
        <v>2</v>
      </c>
      <c r="G19" s="121">
        <f>B19-B18</f>
        <v/>
      </c>
      <c r="H19" s="49" t="n"/>
      <c r="I19" s="71">
        <f>+_xlfn.XLOOKUP(H13,'RELLENAR Q PROY'!$C$3:$C$106,'RELLENAR Q PROY'!D3:D106)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>
        <v>0</v>
      </c>
      <c r="C20" s="68" t="n"/>
      <c r="D20" s="44" t="n">
        <v/>
      </c>
      <c r="E20" s="26" t="n"/>
      <c r="F20" s="121" t="n">
        <v>3</v>
      </c>
      <c r="G20" s="121">
        <f>B20-B19</f>
        <v/>
      </c>
      <c r="H20" s="49" t="n"/>
      <c r="I20" s="71">
        <f>+_xlfn.XLOOKUP(H13,'RELLENAR Q PROY'!$C$3:$C$106,'RELLENAR Q PROY'!D3:D106)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>
        <v>0</v>
      </c>
      <c r="C21" s="68" t="n"/>
      <c r="D21" s="44" t="n">
        <v/>
      </c>
      <c r="E21" s="26" t="n"/>
      <c r="F21" s="121" t="n">
        <v>4</v>
      </c>
      <c r="G21" s="121">
        <f>B21-B20</f>
        <v/>
      </c>
      <c r="H21" s="49" t="n"/>
      <c r="I21" s="71">
        <f>+_xlfn.XLOOKUP(H13,'RELLENAR Q PROY'!$C$3:$C$106,'RELLENAR Q PROY'!D3:D106)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>
        <v>0</v>
      </c>
      <c r="C22" s="68" t="n"/>
      <c r="D22" s="44" t="n">
        <v/>
      </c>
      <c r="E22" s="26" t="n"/>
      <c r="F22" s="121" t="n">
        <v>5</v>
      </c>
      <c r="G22" s="121">
        <f>B22-B21</f>
        <v/>
      </c>
      <c r="H22" s="49" t="n"/>
      <c r="I22" s="71">
        <f>+_xlfn.XLOOKUP(H13,'RELLENAR Q PROY'!$C$3:$C$106,'RELLENAR Q PROY'!D3:D106)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>
        <v>0</v>
      </c>
      <c r="C23" s="68" t="n"/>
      <c r="D23" s="44" t="n">
        <v/>
      </c>
      <c r="E23" s="26" t="n"/>
      <c r="F23" s="121" t="n">
        <v>6</v>
      </c>
      <c r="G23" s="121">
        <f>B23-B22</f>
        <v/>
      </c>
      <c r="H23" s="49" t="n"/>
      <c r="I23" s="71">
        <f>+_xlfn.XLOOKUP(H13,'RELLENAR Q PROY'!$C$3:$C$106,'RELLENAR Q PROY'!D3:D106)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>
        <v>0</v>
      </c>
      <c r="C24" s="68" t="n"/>
      <c r="D24" s="44" t="n">
        <v/>
      </c>
      <c r="E24" s="26" t="n"/>
      <c r="F24" s="121" t="n">
        <v>7</v>
      </c>
      <c r="G24" s="121">
        <f>B24-B23</f>
        <v/>
      </c>
      <c r="H24" s="49" t="n"/>
      <c r="I24" s="71">
        <f>+_xlfn.XLOOKUP(H13,'RELLENAR Q PROY'!$C$3:$C$106,'RELLENAR Q PROY'!D3:D106)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>
        <v>0</v>
      </c>
      <c r="C25" s="68" t="n"/>
      <c r="D25" s="44" t="n">
        <v/>
      </c>
      <c r="E25" s="26" t="n"/>
      <c r="F25" s="121" t="n">
        <v>8</v>
      </c>
      <c r="G25" s="121">
        <f>B25-B24</f>
        <v/>
      </c>
      <c r="H25" s="49" t="n"/>
      <c r="I25" s="71">
        <f>+_xlfn.XLOOKUP(H13,'RELLENAR Q PROY'!$C$3:$C$106,'RELLENAR Q PROY'!D3:D106)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>
        <v>0</v>
      </c>
      <c r="C26" s="68" t="n"/>
      <c r="D26" s="44" t="n">
        <v/>
      </c>
      <c r="E26" s="26" t="n"/>
      <c r="F26" s="121" t="n">
        <v>9</v>
      </c>
      <c r="G26" s="121">
        <f>B26-B25</f>
        <v/>
      </c>
      <c r="H26" s="49" t="n"/>
      <c r="I26" s="71">
        <f>+_xlfn.XLOOKUP(H13,'RELLENAR Q PROY'!$C$3:$C$106,'RELLENAR Q PROY'!D3:D106)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>
        <v>43514.43</v>
      </c>
      <c r="C27" s="68" t="n"/>
      <c r="D27" s="44" t="n">
        <v/>
      </c>
      <c r="E27" s="26" t="n"/>
      <c r="F27" s="121" t="n">
        <v>10</v>
      </c>
      <c r="G27" s="121">
        <f>B27-B26</f>
        <v/>
      </c>
      <c r="H27" s="49" t="n"/>
      <c r="I27" s="71">
        <f>+_xlfn.XLOOKUP(H13,'RELLENAR Q PROY'!$C$3:$C$106,'RELLENAR Q PROY'!D3:D106)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>
        <v>43538.87</v>
      </c>
      <c r="C28" s="68" t="n"/>
      <c r="D28" s="44" t="n">
        <v/>
      </c>
      <c r="E28" s="26" t="n"/>
      <c r="F28" s="121" t="n">
        <v>11</v>
      </c>
      <c r="G28" s="121">
        <f>B28-B27</f>
        <v/>
      </c>
      <c r="H28" s="49" t="n"/>
      <c r="I28" s="71">
        <f>+_xlfn.XLOOKUP(H13,'RELLENAR Q PROY'!$C$3:$C$106,'RELLENAR Q PROY'!D3:D106)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>
        <v>43562</v>
      </c>
      <c r="C29" s="68" t="n"/>
      <c r="D29" s="44" t="n">
        <v/>
      </c>
      <c r="E29" s="26" t="n"/>
      <c r="F29" s="121" t="n">
        <v>12</v>
      </c>
      <c r="G29" s="121">
        <f>B29-B28</f>
        <v/>
      </c>
      <c r="H29" s="49" t="n"/>
      <c r="I29" s="71">
        <f>+_xlfn.XLOOKUP(H13,'RELLENAR Q PROY'!$C$3:$C$106,'RELLENAR Q PROY'!D3:D106)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>
        <v>43586.78</v>
      </c>
      <c r="C30" s="68" t="n"/>
      <c r="D30" s="44" t="n">
        <v/>
      </c>
      <c r="E30" s="26" t="n"/>
      <c r="F30" s="121" t="n">
        <v>13</v>
      </c>
      <c r="G30" s="121">
        <f>B30-B29</f>
        <v/>
      </c>
      <c r="H30" s="49" t="n"/>
      <c r="I30" s="71">
        <f>+_xlfn.XLOOKUP(H13,'RELLENAR Q PROY'!$C$3:$C$106,'RELLENAR Q PROY'!D3:D106)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>
        <v>43610.83</v>
      </c>
      <c r="C31" s="68" t="n"/>
      <c r="D31" s="44" t="n">
        <v/>
      </c>
      <c r="E31" s="26" t="n"/>
      <c r="F31" s="121" t="n">
        <v>14</v>
      </c>
      <c r="G31" s="121">
        <f>B31-B30</f>
        <v/>
      </c>
      <c r="H31" s="49" t="n"/>
      <c r="I31" s="71">
        <f>+_xlfn.XLOOKUP(H13,'RELLENAR Q PROY'!$C$3:$C$106,'RELLENAR Q PROY'!D3:D106)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>
        <v>43634</v>
      </c>
      <c r="C32" s="69" t="n"/>
      <c r="D32" s="46" t="n">
        <v/>
      </c>
      <c r="E32" s="43" t="n"/>
      <c r="F32" s="121" t="n">
        <v>15</v>
      </c>
      <c r="G32" s="121">
        <f>B32-B31</f>
        <v/>
      </c>
      <c r="H32" s="49" t="n"/>
      <c r="I32" s="71">
        <f>+_xlfn.XLOOKUP(H13,'RELLENAR Q PROY'!$C$3:$C$106,'RELLENAR Q PROY'!D3:D106)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>
        <v>43658.24</v>
      </c>
      <c r="C33" s="68" t="n"/>
      <c r="D33" s="44" t="n">
        <v/>
      </c>
      <c r="E33" s="26" t="n"/>
      <c r="F33" s="121" t="n">
        <v>16</v>
      </c>
      <c r="G33" s="121">
        <f>B33-B32</f>
        <v/>
      </c>
      <c r="H33" s="49" t="n"/>
      <c r="I33" s="71">
        <f>+_xlfn.XLOOKUP(H13,'RELLENAR Q PROY'!$C$3:$C$106,'RELLENAR Q PROY'!D3:D106)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>
        <v>43682.46</v>
      </c>
      <c r="C34" s="68" t="n"/>
      <c r="D34" s="44" t="n">
        <v/>
      </c>
      <c r="E34" s="26" t="n"/>
      <c r="F34" s="121" t="n">
        <v>17</v>
      </c>
      <c r="G34" s="121">
        <f>B34-B33</f>
        <v/>
      </c>
      <c r="H34" s="49" t="n"/>
      <c r="I34" s="71">
        <f>+_xlfn.XLOOKUP(H13,'RELLENAR Q PROY'!$C$3:$C$106,'RELLENAR Q PROY'!D3:D106)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>
        <v>43706</v>
      </c>
      <c r="C35" s="68" t="n"/>
      <c r="D35" s="44" t="n">
        <v/>
      </c>
      <c r="E35" s="26" t="n"/>
      <c r="F35" s="121" t="n">
        <v>18</v>
      </c>
      <c r="G35" s="121">
        <f>B35-B34</f>
        <v/>
      </c>
      <c r="H35" s="49" t="n"/>
      <c r="I35" s="71">
        <f>+_xlfn.XLOOKUP(H13,'RELLENAR Q PROY'!$C$3:$C$106,'RELLENAR Q PROY'!D3:D106)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>
        <v>43730.98</v>
      </c>
      <c r="C36" s="68" t="n"/>
      <c r="D36" s="44" t="n">
        <v/>
      </c>
      <c r="E36" s="26" t="n"/>
      <c r="F36" s="121" t="n">
        <v>19</v>
      </c>
      <c r="G36" s="121">
        <f>B36-B35</f>
        <v/>
      </c>
      <c r="H36" s="49" t="n"/>
      <c r="I36" s="71">
        <f>+_xlfn.XLOOKUP(H13,'RELLENAR Q PROY'!$C$3:$C$106,'RELLENAR Q PROY'!D3:D106)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>
        <v>43751.72</v>
      </c>
      <c r="C37" s="68" t="n"/>
      <c r="D37" s="44" t="n">
        <v/>
      </c>
      <c r="E37" s="26" t="n"/>
      <c r="F37" s="121" t="n">
        <v>20</v>
      </c>
      <c r="G37" s="121">
        <f>B37-B36</f>
        <v/>
      </c>
      <c r="H37" s="49" t="n"/>
      <c r="I37" s="71">
        <f>+_xlfn.XLOOKUP(H13,'RELLENAR Q PROY'!$C$3:$C$106,'RELLENAR Q PROY'!D3:D106)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>
        <v>43775</v>
      </c>
      <c r="C38" s="68" t="n"/>
      <c r="D38" s="44" t="n">
        <v/>
      </c>
      <c r="E38" s="26" t="n"/>
      <c r="F38" s="121" t="n">
        <v>21</v>
      </c>
      <c r="G38" s="121">
        <f>B38-B37</f>
        <v/>
      </c>
      <c r="H38" s="49" t="n"/>
      <c r="I38" s="71">
        <f>+_xlfn.XLOOKUP(H13,'RELLENAR Q PROY'!$C$3:$C$106,'RELLENAR Q PROY'!D3:D106)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>
        <v>43799.83</v>
      </c>
      <c r="C39" s="68" t="n"/>
      <c r="D39" s="44" t="n">
        <v/>
      </c>
      <c r="E39" s="26" t="n"/>
      <c r="F39" s="121" t="n">
        <v>22</v>
      </c>
      <c r="G39" s="121">
        <f>B39-B38</f>
        <v/>
      </c>
      <c r="H39" s="49" t="n"/>
      <c r="I39" s="71">
        <f>+_xlfn.XLOOKUP(H13,'RELLENAR Q PROY'!$C$3:$C$106,'RELLENAR Q PROY'!D3:D106)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>
        <v>43823.83</v>
      </c>
      <c r="C40" s="68" t="n"/>
      <c r="D40" s="44" t="n">
        <v/>
      </c>
      <c r="E40" s="26" t="n"/>
      <c r="F40" s="121" t="n">
        <v>23</v>
      </c>
      <c r="G40" s="121">
        <f>B40-B39</f>
        <v/>
      </c>
      <c r="H40" s="49" t="n"/>
      <c r="I40" s="71">
        <f>+_xlfn.XLOOKUP(H13,'RELLENAR Q PROY'!$C$3:$C$106,'RELLENAR Q PROY'!D3:D106)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>
        <v>43847</v>
      </c>
      <c r="C41" s="68" t="n"/>
      <c r="D41" s="44" t="n">
        <v/>
      </c>
      <c r="E41" s="26" t="n"/>
      <c r="F41" s="121" t="n">
        <v>24</v>
      </c>
      <c r="G41" s="121">
        <f>B41-B40</f>
        <v/>
      </c>
      <c r="H41" s="49" t="n"/>
      <c r="I41" s="71">
        <f>+_xlfn.XLOOKUP(H13,'RELLENAR Q PROY'!$C$3:$C$106,'RELLENAR Q PROY'!D3:D106)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>
        <v>43872.23</v>
      </c>
      <c r="C42" s="68" t="n"/>
      <c r="D42" s="44" t="n">
        <v/>
      </c>
      <c r="E42" s="26" t="n"/>
      <c r="F42" s="121" t="n">
        <v>25</v>
      </c>
      <c r="G42" s="121">
        <f>B42-B41</f>
        <v/>
      </c>
      <c r="H42" s="49" t="n"/>
      <c r="I42" s="71">
        <f>+_xlfn.XLOOKUP(H13,'RELLENAR Q PROY'!$C$3:$C$106,'RELLENAR Q PROY'!D3:D106)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>
        <v>43896.18</v>
      </c>
      <c r="C43" s="68" t="n"/>
      <c r="D43" s="44" t="n">
        <v/>
      </c>
      <c r="E43" s="26" t="n"/>
      <c r="F43" s="121" t="n">
        <v>26</v>
      </c>
      <c r="G43" s="121">
        <f>B43-B42</f>
        <v/>
      </c>
      <c r="H43" s="49" t="n"/>
      <c r="I43" s="71">
        <f>+_xlfn.XLOOKUP(H13,'RELLENAR Q PROY'!$C$3:$C$106,'RELLENAR Q PROY'!D3:D106)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>
        <v>43920</v>
      </c>
      <c r="C44" s="68" t="n"/>
      <c r="D44" s="44" t="n">
        <v/>
      </c>
      <c r="E44" s="26" t="n"/>
      <c r="F44" s="121" t="n">
        <v>27</v>
      </c>
      <c r="G44" s="121">
        <f>B44-B43</f>
        <v/>
      </c>
      <c r="H44" s="49" t="n"/>
      <c r="I44" s="71">
        <f>+_xlfn.XLOOKUP(H13,'RELLENAR Q PROY'!$C$3:$C$106,'RELLENAR Q PROY'!D3:D106)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>
        <v>43943.73</v>
      </c>
      <c r="C45" s="68" t="n"/>
      <c r="D45" s="44" t="n">
        <v/>
      </c>
      <c r="E45" s="26" t="n"/>
      <c r="F45" s="121" t="n">
        <v>28</v>
      </c>
      <c r="G45" s="121">
        <f>B45-B44</f>
        <v/>
      </c>
      <c r="H45" s="49" t="n"/>
      <c r="I45" s="71">
        <f>+_xlfn.XLOOKUP(H13,'RELLENAR Q PROY'!$C$3:$C$106,'RELLENAR Q PROY'!D3:D106)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>
        <v>43968.09</v>
      </c>
      <c r="C46" s="68" t="n"/>
      <c r="D46" s="44" t="n">
        <v/>
      </c>
      <c r="E46" s="26" t="n"/>
      <c r="F46" s="121" t="n">
        <v>29</v>
      </c>
      <c r="G46" s="121">
        <f>B46-B45</f>
        <v/>
      </c>
      <c r="H46" s="49" t="n"/>
      <c r="I46" s="71">
        <f>+_xlfn.XLOOKUP(H13,'RELLENAR Q PROY'!$C$3:$C$106,'RELLENAR Q PROY'!D3:D106)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>
        <v>43991</v>
      </c>
      <c r="C47" s="68" t="n"/>
      <c r="D47" s="44" t="n">
        <v/>
      </c>
      <c r="E47" s="32" t="n"/>
      <c r="F47" s="121" t="n">
        <v>30</v>
      </c>
      <c r="G47" s="121">
        <f>B47-B46</f>
        <v/>
      </c>
      <c r="H47" s="49" t="n"/>
      <c r="I47" s="71">
        <f>+_xlfn.XLOOKUP(H13,'RELLENAR Q PROY'!$C$3:$C$106,'RELLENAR Q PROY'!D3:D106)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>
        <v>44015.24</v>
      </c>
      <c r="C48" s="111" t="n"/>
      <c r="D48" s="66" t="n">
        <v/>
      </c>
      <c r="E48" s="32" t="n"/>
      <c r="F48" s="3" t="n">
        <v>31</v>
      </c>
      <c r="G48" s="121">
        <f>B48-B47</f>
        <v/>
      </c>
      <c r="H48" s="49" t="n"/>
      <c r="I48" s="71">
        <f>+_xlfn.XLOOKUP(H13,'RELLENAR Q PROY'!$C$3:$C$106,'RELLENAR Q PROY'!D3:D106)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+$H$14/1000*60*60*G50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+H13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39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1" zoomScale="95" zoomScaleNormal="95" zoomScaleSheetLayoutView="80" workbookViewId="0">
      <selection activeCell="H13" sqref="H13:J14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 Jose de Chuchunco</t>
        </is>
      </c>
      <c r="D10" s="21" t="inlineStr">
        <is>
          <t>Pozo 3A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74</t>
        </is>
      </c>
      <c r="D12" s="15" t="inlineStr">
        <is>
          <t>203-074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  <c r="H13" s="1" t="inlineStr">
        <is>
          <t>203-074</t>
        </is>
      </c>
      <c r="I13" s="1" t="n"/>
      <c r="J13" s="1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Diciembre 2024</t>
        </is>
      </c>
      <c r="D14" s="19" t="n"/>
      <c r="E14" s="20" t="n"/>
      <c r="H14" s="1">
        <f>+_xlfn.XLOOKUP(H13,'RELLENAR Q PROY'!$C$3:$C$106,'RELLENAR Q PROY'!D3:D106)</f>
        <v/>
      </c>
      <c r="I14" s="1" t="n"/>
      <c r="J14" s="1">
        <f>+H13</f>
        <v/>
      </c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</row>
    <row r="17" ht="24.95" customFormat="1" customHeight="1" s="1">
      <c r="A17" s="2" t="n">
        <v>30</v>
      </c>
      <c r="B17" s="24" t="n">
        <v>0</v>
      </c>
      <c r="C17" s="3" t="n"/>
      <c r="D17" s="44" t="n">
        <v/>
      </c>
      <c r="E17" s="121" t="n"/>
      <c r="I17">
        <f>+_xlfn.XLOOKUP(H13,'RELLENAR Q PROY'!$C$3:$C$106,'RELLENAR Q PROY'!D3:D106)</f>
        <v/>
      </c>
    </row>
    <row r="18" ht="24.95" customFormat="1" customHeight="1" s="1">
      <c r="A18" s="2" t="n">
        <v>1</v>
      </c>
      <c r="B18" s="24" t="n">
        <v>0</v>
      </c>
      <c r="C18" s="68" t="n"/>
      <c r="D18" s="44" t="n">
        <v/>
      </c>
      <c r="E18" s="92" t="n"/>
      <c r="F18" s="121" t="n">
        <v>1</v>
      </c>
      <c r="G18" s="121">
        <f>B18-B17</f>
        <v/>
      </c>
      <c r="H18" s="49" t="n"/>
      <c r="I18" s="71">
        <f>+_xlfn.XLOOKUP(H13,'RELLENAR Q PROY'!$C$3:$C$106,'RELLENAR Q PROY'!D3:D106)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>
        <v>0</v>
      </c>
      <c r="C19" s="68" t="n"/>
      <c r="D19" s="44" t="n">
        <v/>
      </c>
      <c r="E19" s="92" t="n"/>
      <c r="F19" s="121" t="n">
        <v>2</v>
      </c>
      <c r="G19" s="121">
        <f>B19-B18</f>
        <v/>
      </c>
      <c r="H19" s="49" t="n"/>
      <c r="I19" s="71">
        <f>+_xlfn.XLOOKUP(H13,'RELLENAR Q PROY'!$C$3:$C$106,'RELLENAR Q PROY'!D3:D106)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>
        <v>0</v>
      </c>
      <c r="C20" s="68" t="n"/>
      <c r="D20" s="44" t="n">
        <v/>
      </c>
      <c r="E20" s="92" t="n"/>
      <c r="F20" s="121" t="n">
        <v>3</v>
      </c>
      <c r="G20" s="121">
        <f>B20-B19</f>
        <v/>
      </c>
      <c r="H20" s="49" t="n"/>
      <c r="I20" s="71">
        <f>+_xlfn.XLOOKUP(H13,'RELLENAR Q PROY'!$C$3:$C$106,'RELLENAR Q PROY'!D3:D106)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>
        <v>0</v>
      </c>
      <c r="C21" s="68" t="n"/>
      <c r="D21" s="44" t="n">
        <v/>
      </c>
      <c r="E21" s="92" t="n"/>
      <c r="F21" s="121" t="n">
        <v>4</v>
      </c>
      <c r="G21" s="121">
        <f>B21-B20</f>
        <v/>
      </c>
      <c r="H21" s="49" t="n"/>
      <c r="I21" s="71">
        <f>+_xlfn.XLOOKUP(H13,'RELLENAR Q PROY'!$C$3:$C$106,'RELLENAR Q PROY'!D3:D106)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>
        <v>0</v>
      </c>
      <c r="C22" s="68" t="n"/>
      <c r="D22" s="44" t="n">
        <v/>
      </c>
      <c r="E22" s="92" t="n"/>
      <c r="F22" s="121" t="n">
        <v>5</v>
      </c>
      <c r="G22" s="121">
        <f>B22-B21</f>
        <v/>
      </c>
      <c r="H22" s="49" t="n"/>
      <c r="I22" s="71">
        <f>+_xlfn.XLOOKUP(H13,'RELLENAR Q PROY'!$C$3:$C$106,'RELLENAR Q PROY'!D3:D106)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>
        <v>0</v>
      </c>
      <c r="C23" s="68" t="n"/>
      <c r="D23" s="44" t="n">
        <v/>
      </c>
      <c r="E23" s="92" t="n"/>
      <c r="F23" s="121" t="n">
        <v>6</v>
      </c>
      <c r="G23" s="121">
        <f>B23-B22</f>
        <v/>
      </c>
      <c r="H23" s="49" t="n"/>
      <c r="I23" s="71">
        <f>+_xlfn.XLOOKUP(H13,'RELLENAR Q PROY'!$C$3:$C$106,'RELLENAR Q PROY'!D3:D106)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>
        <v>0</v>
      </c>
      <c r="C24" s="68" t="n"/>
      <c r="D24" s="44" t="n">
        <v/>
      </c>
      <c r="E24" s="92" t="n"/>
      <c r="F24" s="121" t="n">
        <v>7</v>
      </c>
      <c r="G24" s="121">
        <f>B24-B23</f>
        <v/>
      </c>
      <c r="H24" s="49" t="n"/>
      <c r="I24" s="71">
        <f>+_xlfn.XLOOKUP(H13,'RELLENAR Q PROY'!$C$3:$C$106,'RELLENAR Q PROY'!D3:D106)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>
        <v>0</v>
      </c>
      <c r="C25" s="68" t="n"/>
      <c r="D25" s="44" t="n">
        <v/>
      </c>
      <c r="E25" s="92" t="n"/>
      <c r="F25" s="121" t="n">
        <v>8</v>
      </c>
      <c r="G25" s="121">
        <f>B25-B24</f>
        <v/>
      </c>
      <c r="H25" s="49" t="n"/>
      <c r="I25" s="71">
        <f>+_xlfn.XLOOKUP(H13,'RELLENAR Q PROY'!$C$3:$C$106,'RELLENAR Q PROY'!D3:D106)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>
        <v>0</v>
      </c>
      <c r="C26" s="68" t="n"/>
      <c r="D26" s="44" t="n">
        <v/>
      </c>
      <c r="E26" s="92" t="n"/>
      <c r="F26" s="121" t="n">
        <v>9</v>
      </c>
      <c r="G26" s="121">
        <f>B26-B25</f>
        <v/>
      </c>
      <c r="H26" s="49" t="n"/>
      <c r="I26" s="71">
        <f>+_xlfn.XLOOKUP(H13,'RELLENAR Q PROY'!$C$3:$C$106,'RELLENAR Q PROY'!D3:D106)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>
        <v>94911.34</v>
      </c>
      <c r="C27" s="68" t="n"/>
      <c r="D27" s="44" t="n">
        <v/>
      </c>
      <c r="E27" s="92" t="n"/>
      <c r="F27" s="121" t="n">
        <v>10</v>
      </c>
      <c r="G27" s="121">
        <f>B27-B26</f>
        <v/>
      </c>
      <c r="H27" s="49" t="n"/>
      <c r="I27" s="71">
        <f>+_xlfn.XLOOKUP(H13,'RELLENAR Q PROY'!$C$3:$C$106,'RELLENAR Q PROY'!D3:D106)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>
        <v>94911.34</v>
      </c>
      <c r="C28" s="68" t="n"/>
      <c r="D28" s="44" t="n">
        <v/>
      </c>
      <c r="E28" s="92" t="n"/>
      <c r="F28" s="121" t="n">
        <v>11</v>
      </c>
      <c r="G28" s="121">
        <f>B28-B27</f>
        <v/>
      </c>
      <c r="H28" s="49" t="n"/>
      <c r="I28" s="71">
        <f>+_xlfn.XLOOKUP(H13,'RELLENAR Q PROY'!$C$3:$C$106,'RELLENAR Q PROY'!D3:D106)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>
        <v>94911</v>
      </c>
      <c r="C29" s="68" t="n"/>
      <c r="D29" s="44" t="n">
        <v/>
      </c>
      <c r="E29" s="92" t="n"/>
      <c r="F29" s="121" t="n">
        <v>12</v>
      </c>
      <c r="G29" s="121">
        <f>B29-B28</f>
        <v/>
      </c>
      <c r="H29" s="49" t="n"/>
      <c r="I29" s="71">
        <f>+_xlfn.XLOOKUP(H13,'RELLENAR Q PROY'!$C$3:$C$106,'RELLENAR Q PROY'!D3:D106)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>
        <v>94911.34</v>
      </c>
      <c r="C30" s="68" t="n"/>
      <c r="D30" s="44" t="n">
        <v/>
      </c>
      <c r="E30" s="92" t="n"/>
      <c r="F30" s="121" t="n">
        <v>13</v>
      </c>
      <c r="G30" s="121">
        <f>B30-B29</f>
        <v/>
      </c>
      <c r="H30" s="49" t="n"/>
      <c r="I30" s="71">
        <f>+_xlfn.XLOOKUP(H13,'RELLENAR Q PROY'!$C$3:$C$106,'RELLENAR Q PROY'!D3:D106)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>
        <v>94911.34</v>
      </c>
      <c r="C31" s="68" t="n"/>
      <c r="D31" s="44" t="n">
        <v/>
      </c>
      <c r="E31" s="92" t="n"/>
      <c r="F31" s="121" t="n">
        <v>14</v>
      </c>
      <c r="G31" s="121">
        <f>B31-B30</f>
        <v/>
      </c>
      <c r="H31" s="49" t="n"/>
      <c r="I31" s="71">
        <f>+_xlfn.XLOOKUP(H13,'RELLENAR Q PROY'!$C$3:$C$106,'RELLENAR Q PROY'!D3:D106)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>
        <v>94911</v>
      </c>
      <c r="C32" s="69" t="n"/>
      <c r="D32" s="46" t="n">
        <v/>
      </c>
      <c r="E32" s="103" t="n"/>
      <c r="F32" s="121" t="n">
        <v>15</v>
      </c>
      <c r="G32" s="121">
        <f>B32-B31</f>
        <v/>
      </c>
      <c r="H32" s="49" t="n"/>
      <c r="I32" s="71">
        <f>+_xlfn.XLOOKUP(H13,'RELLENAR Q PROY'!$C$3:$C$106,'RELLENAR Q PROY'!D3:D106)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>
        <v>94911.34</v>
      </c>
      <c r="C33" s="68" t="n"/>
      <c r="D33" s="44" t="n">
        <v/>
      </c>
      <c r="E33" s="92" t="n"/>
      <c r="F33" s="121" t="n">
        <v>16</v>
      </c>
      <c r="G33" s="121">
        <f>B33-B32</f>
        <v/>
      </c>
      <c r="H33" s="49" t="n"/>
      <c r="I33" s="71">
        <f>+_xlfn.XLOOKUP(H13,'RELLENAR Q PROY'!$C$3:$C$106,'RELLENAR Q PROY'!D3:D106)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>
        <v>94911.34</v>
      </c>
      <c r="C34" s="68" t="n"/>
      <c r="D34" s="44" t="n">
        <v/>
      </c>
      <c r="E34" s="92" t="n"/>
      <c r="F34" s="121" t="n">
        <v>17</v>
      </c>
      <c r="G34" s="121">
        <f>B34-B33</f>
        <v/>
      </c>
      <c r="H34" s="49" t="n"/>
      <c r="I34" s="71">
        <f>+_xlfn.XLOOKUP(H13,'RELLENAR Q PROY'!$C$3:$C$106,'RELLENAR Q PROY'!D3:D106)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>
        <v>94911</v>
      </c>
      <c r="C35" s="68" t="n"/>
      <c r="D35" s="44" t="n">
        <v/>
      </c>
      <c r="E35" s="92" t="n"/>
      <c r="F35" s="121" t="n">
        <v>18</v>
      </c>
      <c r="G35" s="121">
        <f>B35-B34</f>
        <v/>
      </c>
      <c r="H35" s="49" t="n"/>
      <c r="I35" s="71">
        <f>+_xlfn.XLOOKUP(H13,'RELLENAR Q PROY'!$C$3:$C$106,'RELLENAR Q PROY'!D3:D106)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>
        <v>94911.34</v>
      </c>
      <c r="C36" s="68" t="n"/>
      <c r="D36" s="44" t="n">
        <v/>
      </c>
      <c r="E36" s="92" t="n"/>
      <c r="F36" s="121" t="n">
        <v>19</v>
      </c>
      <c r="G36" s="121">
        <f>B36-B35</f>
        <v/>
      </c>
      <c r="H36" s="49" t="n"/>
      <c r="I36" s="71">
        <f>+_xlfn.XLOOKUP(H13,'RELLENAR Q PROY'!$C$3:$C$106,'RELLENAR Q PROY'!D3:D106)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>
        <v>94913.78</v>
      </c>
      <c r="C37" s="68" t="n"/>
      <c r="D37" s="44" t="n">
        <v/>
      </c>
      <c r="E37" s="92" t="n"/>
      <c r="F37" s="121" t="n">
        <v>20</v>
      </c>
      <c r="G37" s="121">
        <f>B37-B36</f>
        <v/>
      </c>
      <c r="H37" s="49" t="n"/>
      <c r="I37" s="71">
        <f>+_xlfn.XLOOKUP(H13,'RELLENAR Q PROY'!$C$3:$C$106,'RELLENAR Q PROY'!D3:D106)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>
        <v>94938</v>
      </c>
      <c r="C38" s="68" t="n"/>
      <c r="D38" s="44" t="n">
        <v/>
      </c>
      <c r="E38" s="92" t="n"/>
      <c r="F38" s="121" t="n">
        <v>21</v>
      </c>
      <c r="G38" s="121">
        <f>B38-B37</f>
        <v/>
      </c>
      <c r="H38" s="49" t="n"/>
      <c r="I38" s="71">
        <f>+_xlfn.XLOOKUP(H13,'RELLENAR Q PROY'!$C$3:$C$106,'RELLENAR Q PROY'!D3:D106)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>
        <v>94961.89</v>
      </c>
      <c r="C39" s="68" t="n"/>
      <c r="D39" s="44" t="n">
        <v/>
      </c>
      <c r="E39" s="92" t="n"/>
      <c r="F39" s="121" t="n">
        <v>22</v>
      </c>
      <c r="G39" s="121">
        <f>B39-B38</f>
        <v/>
      </c>
      <c r="H39" s="49" t="n"/>
      <c r="I39" s="71">
        <f>+_xlfn.XLOOKUP(H13,'RELLENAR Q PROY'!$C$3:$C$106,'RELLENAR Q PROY'!D3:D106)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>
        <v>94985.87</v>
      </c>
      <c r="C40" s="68" t="n"/>
      <c r="D40" s="44" t="n">
        <v/>
      </c>
      <c r="E40" s="92" t="n"/>
      <c r="F40" s="121" t="n">
        <v>23</v>
      </c>
      <c r="G40" s="121">
        <f>B40-B39</f>
        <v/>
      </c>
      <c r="H40" s="49" t="n"/>
      <c r="I40" s="71">
        <f>+_xlfn.XLOOKUP(H13,'RELLENAR Q PROY'!$C$3:$C$106,'RELLENAR Q PROY'!D3:D106)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>
        <v>95009</v>
      </c>
      <c r="C41" s="68" t="n"/>
      <c r="D41" s="44" t="n">
        <v/>
      </c>
      <c r="E41" s="92" t="n"/>
      <c r="F41" s="121" t="n">
        <v>24</v>
      </c>
      <c r="G41" s="121">
        <f>B41-B40</f>
        <v/>
      </c>
      <c r="H41" s="49" t="n"/>
      <c r="I41" s="71">
        <f>+_xlfn.XLOOKUP(H13,'RELLENAR Q PROY'!$C$3:$C$106,'RELLENAR Q PROY'!D3:D106)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>
        <v>95034.31</v>
      </c>
      <c r="C42" s="68" t="n"/>
      <c r="D42" s="44" t="n">
        <v/>
      </c>
      <c r="E42" s="92" t="n"/>
      <c r="F42" s="121" t="n">
        <v>25</v>
      </c>
      <c r="G42" s="121">
        <f>B42-B41</f>
        <v/>
      </c>
      <c r="H42" s="49" t="n"/>
      <c r="I42" s="71">
        <f>+_xlfn.XLOOKUP(H13,'RELLENAR Q PROY'!$C$3:$C$106,'RELLENAR Q PROY'!D3:D106)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>
        <v>95057.99000000001</v>
      </c>
      <c r="C43" s="68" t="n"/>
      <c r="D43" s="44" t="n">
        <v/>
      </c>
      <c r="E43" s="92" t="n"/>
      <c r="F43" s="121" t="n">
        <v>26</v>
      </c>
      <c r="G43" s="121">
        <f>B43-B42</f>
        <v/>
      </c>
      <c r="H43" s="49" t="n"/>
      <c r="I43" s="71">
        <f>+_xlfn.XLOOKUP(H13,'RELLENAR Q PROY'!$C$3:$C$106,'RELLENAR Q PROY'!D3:D106)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>
        <v>95082</v>
      </c>
      <c r="C44" s="68" t="n"/>
      <c r="D44" s="44" t="n">
        <v/>
      </c>
      <c r="E44" s="92" t="n"/>
      <c r="F44" s="121" t="n">
        <v>27</v>
      </c>
      <c r="G44" s="121">
        <f>B44-B43</f>
        <v/>
      </c>
      <c r="H44" s="49" t="n"/>
      <c r="I44" s="71">
        <f>+_xlfn.XLOOKUP(H13,'RELLENAR Q PROY'!$C$3:$C$106,'RELLENAR Q PROY'!D3:D106)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>
        <v>95105.78999999999</v>
      </c>
      <c r="C45" s="68" t="n"/>
      <c r="D45" s="44" t="n">
        <v/>
      </c>
      <c r="E45" s="92" t="n"/>
      <c r="F45" s="121" t="n">
        <v>28</v>
      </c>
      <c r="G45" s="121">
        <f>B45-B44</f>
        <v/>
      </c>
      <c r="H45" s="49" t="n"/>
      <c r="I45" s="71">
        <f>+_xlfn.XLOOKUP(H13,'RELLENAR Q PROY'!$C$3:$C$106,'RELLENAR Q PROY'!D3:D106)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>
        <v>95129.89999999999</v>
      </c>
      <c r="C46" s="68" t="n"/>
      <c r="D46" s="44" t="n">
        <v/>
      </c>
      <c r="E46" s="92" t="n"/>
      <c r="F46" s="121" t="n">
        <v>29</v>
      </c>
      <c r="G46" s="121">
        <f>B46-B45</f>
        <v/>
      </c>
      <c r="H46" s="49" t="n"/>
      <c r="I46" s="71">
        <f>+_xlfn.XLOOKUP(H13,'RELLENAR Q PROY'!$C$3:$C$106,'RELLENAR Q PROY'!D3:D106)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>
        <v>95154</v>
      </c>
      <c r="C47" s="68" t="n"/>
      <c r="D47" s="44" t="n">
        <v/>
      </c>
      <c r="E47" s="92" t="n"/>
      <c r="F47" s="121" t="n">
        <v>30</v>
      </c>
      <c r="G47" s="121">
        <f>B47-B46</f>
        <v/>
      </c>
      <c r="H47" s="49" t="n"/>
      <c r="I47" s="71">
        <f>+_xlfn.XLOOKUP(H13,'RELLENAR Q PROY'!$C$3:$C$106,'RELLENAR Q PROY'!D3:D106)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>
        <v>95177.84</v>
      </c>
      <c r="C48" s="111" t="n"/>
      <c r="D48" s="66" t="n">
        <v/>
      </c>
      <c r="E48" s="114" t="n"/>
      <c r="F48" s="3" t="n">
        <v>31</v>
      </c>
      <c r="G48" s="121">
        <f>B48-B47</f>
        <v/>
      </c>
      <c r="H48" s="49" t="n"/>
      <c r="I48" s="71">
        <f>+_xlfn.XLOOKUP(H13,'RELLENAR Q PROY'!$C$3:$C$106,'RELLENAR Q PROY'!D3:D106)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AVERAGE(G37:G48)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SUM(G37:G48)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+H13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3"/>
  <sheetViews>
    <sheetView topLeftCell="A3" zoomScale="89" zoomScaleNormal="89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Satelite</t>
        </is>
      </c>
      <c r="D10" s="21" t="inlineStr">
        <is>
          <t>Pozo 6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143</t>
        </is>
      </c>
      <c r="D12" s="15" t="inlineStr">
        <is>
          <t>203-143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203-143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5.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44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44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25" right="0.25" top="0.75" bottom="0.75" header="0.3" footer="0.3"/>
  <pageSetup orientation="portrait"/>
  <rowBreaks count="1" manualBreakCount="1">
    <brk id="32" min="0" max="16383" man="1"/>
  </rowBreaks>
</worksheet>
</file>

<file path=xl/worksheets/sheet40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95" zoomScaleNormal="95" zoomScaleSheetLayoutView="80" workbookViewId="0">
      <selection activeCell="H13" sqref="H13:J14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 Jose de Chuchunco</t>
        </is>
      </c>
      <c r="D10" s="21" t="inlineStr">
        <is>
          <t>Pozo 4A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045</t>
        </is>
      </c>
      <c r="D12" s="15" t="inlineStr">
        <is>
          <t>203-045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  <c r="H13" s="1" t="inlineStr">
        <is>
          <t>203-045</t>
        </is>
      </c>
      <c r="I13" s="1" t="n"/>
      <c r="J13" s="1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Diciembre 2024</t>
        </is>
      </c>
      <c r="D14" s="19" t="n"/>
      <c r="E14" s="20" t="n"/>
      <c r="H14" s="1">
        <f>+_xlfn.XLOOKUP(H13,'RELLENAR Q PROY'!$C$3:$C$106,'RELLENAR Q PROY'!D3:D106)</f>
        <v/>
      </c>
      <c r="I14" s="1" t="n"/>
      <c r="J14" s="1">
        <f>+H13</f>
        <v/>
      </c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</row>
    <row r="17" ht="24.95" customFormat="1" customHeight="1" s="1">
      <c r="A17" s="2" t="n">
        <v>30</v>
      </c>
      <c r="B17" s="24" t="n">
        <v>0</v>
      </c>
      <c r="C17" s="3" t="n"/>
      <c r="D17" s="44" t="n">
        <v/>
      </c>
      <c r="E17" s="121" t="n"/>
      <c r="I17">
        <f>+_xlfn.XLOOKUP(H13,'RELLENAR Q PROY'!$C$3:$C$106,'RELLENAR Q PROY'!D3:D106)</f>
        <v/>
      </c>
    </row>
    <row r="18" ht="24.95" customFormat="1" customHeight="1" s="1">
      <c r="A18" s="2" t="n">
        <v>1</v>
      </c>
      <c r="B18" s="24" t="n">
        <v>0</v>
      </c>
      <c r="C18" s="68" t="n"/>
      <c r="D18" s="44" t="n">
        <v/>
      </c>
      <c r="E18" s="25" t="n"/>
      <c r="F18" s="121" t="n">
        <v>1</v>
      </c>
      <c r="G18" s="121">
        <f>B18-B17</f>
        <v/>
      </c>
      <c r="H18" s="49" t="n"/>
      <c r="I18" s="71">
        <f>+_xlfn.XLOOKUP(H13,'RELLENAR Q PROY'!$C$3:$C$106,'RELLENAR Q PROY'!D3:D106)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>
        <v>0</v>
      </c>
      <c r="C19" s="68" t="n"/>
      <c r="D19" s="44" t="n">
        <v/>
      </c>
      <c r="E19" s="26" t="n"/>
      <c r="F19" s="121" t="n">
        <v>2</v>
      </c>
      <c r="G19" s="121">
        <f>B19-B18</f>
        <v/>
      </c>
      <c r="H19" s="49" t="n"/>
      <c r="I19" s="71">
        <f>+_xlfn.XLOOKUP(H13,'RELLENAR Q PROY'!$C$3:$C$106,'RELLENAR Q PROY'!D3:D106)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>
        <v>0</v>
      </c>
      <c r="C20" s="68" t="n"/>
      <c r="D20" s="44" t="n">
        <v/>
      </c>
      <c r="E20" s="26" t="n"/>
      <c r="F20" s="121" t="n">
        <v>3</v>
      </c>
      <c r="G20" s="121">
        <f>B20-B19</f>
        <v/>
      </c>
      <c r="H20" s="49" t="n"/>
      <c r="I20" s="71">
        <f>+_xlfn.XLOOKUP(H13,'RELLENAR Q PROY'!$C$3:$C$106,'RELLENAR Q PROY'!D3:D106)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>
        <v>0</v>
      </c>
      <c r="C21" s="68" t="n"/>
      <c r="D21" s="44" t="n">
        <v/>
      </c>
      <c r="E21" s="26" t="n"/>
      <c r="F21" s="121" t="n">
        <v>4</v>
      </c>
      <c r="G21" s="121">
        <f>B21-B20</f>
        <v/>
      </c>
      <c r="H21" s="49" t="n"/>
      <c r="I21" s="71">
        <f>+_xlfn.XLOOKUP(H13,'RELLENAR Q PROY'!$C$3:$C$106,'RELLENAR Q PROY'!D3:D106)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>
        <v>0</v>
      </c>
      <c r="C22" s="68" t="n"/>
      <c r="D22" s="44" t="n">
        <v/>
      </c>
      <c r="E22" s="26" t="n"/>
      <c r="F22" s="121" t="n">
        <v>5</v>
      </c>
      <c r="G22" s="121">
        <f>B22-B21</f>
        <v/>
      </c>
      <c r="H22" s="49" t="n"/>
      <c r="I22" s="71">
        <f>+_xlfn.XLOOKUP(H13,'RELLENAR Q PROY'!$C$3:$C$106,'RELLENAR Q PROY'!D3:D106)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>
        <v>0</v>
      </c>
      <c r="C23" s="68" t="n"/>
      <c r="D23" s="44" t="n">
        <v/>
      </c>
      <c r="E23" s="26" t="n"/>
      <c r="F23" s="121" t="n">
        <v>6</v>
      </c>
      <c r="G23" s="121">
        <f>B23-B22</f>
        <v/>
      </c>
      <c r="H23" s="49" t="n"/>
      <c r="I23" s="71">
        <f>+_xlfn.XLOOKUP(H13,'RELLENAR Q PROY'!$C$3:$C$106,'RELLENAR Q PROY'!D3:D106)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>
        <v>0</v>
      </c>
      <c r="C24" s="68" t="n"/>
      <c r="D24" s="44" t="n">
        <v/>
      </c>
      <c r="E24" s="26" t="n"/>
      <c r="F24" s="121" t="n">
        <v>7</v>
      </c>
      <c r="G24" s="121">
        <f>B24-B23</f>
        <v/>
      </c>
      <c r="H24" s="49" t="n"/>
      <c r="I24" s="71">
        <f>+_xlfn.XLOOKUP(H13,'RELLENAR Q PROY'!$C$3:$C$106,'RELLENAR Q PROY'!D3:D106)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>
        <v>0</v>
      </c>
      <c r="C25" s="68" t="n"/>
      <c r="D25" s="44" t="n">
        <v/>
      </c>
      <c r="E25" s="26" t="n"/>
      <c r="F25" s="121" t="n">
        <v>8</v>
      </c>
      <c r="G25" s="121">
        <f>B25-B24</f>
        <v/>
      </c>
      <c r="H25" s="49" t="n"/>
      <c r="I25" s="71">
        <f>+_xlfn.XLOOKUP(H13,'RELLENAR Q PROY'!$C$3:$C$106,'RELLENAR Q PROY'!D3:D106)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>
        <v>0</v>
      </c>
      <c r="C26" s="68" t="n"/>
      <c r="D26" s="44" t="n">
        <v/>
      </c>
      <c r="E26" s="26" t="n"/>
      <c r="F26" s="121" t="n">
        <v>9</v>
      </c>
      <c r="G26" s="121">
        <f>B26-B25</f>
        <v/>
      </c>
      <c r="H26" s="49" t="n"/>
      <c r="I26" s="71">
        <f>+_xlfn.XLOOKUP(H13,'RELLENAR Q PROY'!$C$3:$C$106,'RELLENAR Q PROY'!D3:D106)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>
        <v>6372.56</v>
      </c>
      <c r="C27" s="68" t="n"/>
      <c r="D27" s="44" t="n">
        <v/>
      </c>
      <c r="E27" s="26" t="n"/>
      <c r="F27" s="121" t="n">
        <v>10</v>
      </c>
      <c r="G27" s="121">
        <f>B27-B26</f>
        <v/>
      </c>
      <c r="H27" s="49" t="n"/>
      <c r="I27" s="71">
        <f>+_xlfn.XLOOKUP(H13,'RELLENAR Q PROY'!$C$3:$C$106,'RELLENAR Q PROY'!D3:D106)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>
        <v>6396.82</v>
      </c>
      <c r="C28" s="68" t="n"/>
      <c r="D28" s="44" t="n">
        <v/>
      </c>
      <c r="E28" s="26" t="n"/>
      <c r="F28" s="121" t="n">
        <v>11</v>
      </c>
      <c r="G28" s="121">
        <f>B28-B27</f>
        <v/>
      </c>
      <c r="H28" s="49" t="n"/>
      <c r="I28" s="71">
        <f>+_xlfn.XLOOKUP(H13,'RELLENAR Q PROY'!$C$3:$C$106,'RELLENAR Q PROY'!D3:D106)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>
        <v>6420</v>
      </c>
      <c r="C29" s="68" t="n"/>
      <c r="D29" s="44" t="n">
        <v/>
      </c>
      <c r="E29" s="26" t="n"/>
      <c r="F29" s="121" t="n">
        <v>12</v>
      </c>
      <c r="G29" s="121">
        <f>B29-B28</f>
        <v/>
      </c>
      <c r="H29" s="49" t="n"/>
      <c r="I29" s="71">
        <f>+_xlfn.XLOOKUP(H13,'RELLENAR Q PROY'!$C$3:$C$106,'RELLENAR Q PROY'!D3:D106)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>
        <v>6444.89</v>
      </c>
      <c r="C30" s="68" t="n"/>
      <c r="D30" s="44" t="n">
        <v/>
      </c>
      <c r="E30" s="26" t="n"/>
      <c r="F30" s="121" t="n">
        <v>13</v>
      </c>
      <c r="G30" s="121">
        <f>B30-B29</f>
        <v/>
      </c>
      <c r="H30" s="49" t="n"/>
      <c r="I30" s="71">
        <f>+_xlfn.XLOOKUP(H13,'RELLENAR Q PROY'!$C$3:$C$106,'RELLENAR Q PROY'!D3:D106)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>
        <v>6468.81</v>
      </c>
      <c r="C31" s="68" t="n"/>
      <c r="D31" s="44" t="n">
        <v/>
      </c>
      <c r="E31" s="26" t="n"/>
      <c r="F31" s="121" t="n">
        <v>14</v>
      </c>
      <c r="G31" s="121">
        <f>B31-B30</f>
        <v/>
      </c>
      <c r="H31" s="49" t="n"/>
      <c r="I31" s="71">
        <f>+_xlfn.XLOOKUP(H13,'RELLENAR Q PROY'!$C$3:$C$106,'RELLENAR Q PROY'!D3:D106)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>
        <v>6492</v>
      </c>
      <c r="C32" s="69" t="n"/>
      <c r="D32" s="46" t="n">
        <v/>
      </c>
      <c r="E32" s="43" t="n"/>
      <c r="F32" s="121" t="n">
        <v>15</v>
      </c>
      <c r="G32" s="121">
        <f>B32-B31</f>
        <v/>
      </c>
      <c r="H32" s="49" t="n"/>
      <c r="I32" s="71">
        <f>+_xlfn.XLOOKUP(H13,'RELLENAR Q PROY'!$C$3:$C$106,'RELLENAR Q PROY'!D3:D106)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>
        <v>6516.36</v>
      </c>
      <c r="C33" s="68" t="n"/>
      <c r="D33" s="44" t="n">
        <v/>
      </c>
      <c r="E33" s="26" t="n"/>
      <c r="F33" s="121" t="n">
        <v>16</v>
      </c>
      <c r="G33" s="121">
        <f>B33-B32</f>
        <v/>
      </c>
      <c r="H33" s="49" t="n"/>
      <c r="I33" s="71">
        <f>+_xlfn.XLOOKUP(H13,'RELLENAR Q PROY'!$C$3:$C$106,'RELLENAR Q PROY'!D3:D106)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>
        <v>6541.58</v>
      </c>
      <c r="C34" s="68" t="n"/>
      <c r="D34" s="44" t="n">
        <v/>
      </c>
      <c r="E34" s="26" t="n"/>
      <c r="F34" s="121" t="n">
        <v>17</v>
      </c>
      <c r="G34" s="121">
        <f>B34-B33</f>
        <v/>
      </c>
      <c r="H34" s="49" t="n"/>
      <c r="I34" s="71">
        <f>+_xlfn.XLOOKUP(H13,'RELLENAR Q PROY'!$C$3:$C$106,'RELLENAR Q PROY'!D3:D106)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>
        <v>6565</v>
      </c>
      <c r="C35" s="68" t="n"/>
      <c r="D35" s="44" t="n">
        <v/>
      </c>
      <c r="E35" s="26" t="n"/>
      <c r="F35" s="121" t="n">
        <v>18</v>
      </c>
      <c r="G35" s="121">
        <f>B35-B34</f>
        <v/>
      </c>
      <c r="H35" s="49" t="n"/>
      <c r="I35" s="71">
        <f>+_xlfn.XLOOKUP(H13,'RELLENAR Q PROY'!$C$3:$C$106,'RELLENAR Q PROY'!D3:D106)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>
        <v>6588.98</v>
      </c>
      <c r="C36" s="68" t="n"/>
      <c r="D36" s="44" t="n">
        <v/>
      </c>
      <c r="E36" s="26" t="n"/>
      <c r="F36" s="121" t="n">
        <v>19</v>
      </c>
      <c r="G36" s="121">
        <f>B36-B35</f>
        <v/>
      </c>
      <c r="H36" s="49" t="n"/>
      <c r="I36" s="71">
        <f>+_xlfn.XLOOKUP(H13,'RELLENAR Q PROY'!$C$3:$C$106,'RELLENAR Q PROY'!D3:D106)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>
        <v>6612.7</v>
      </c>
      <c r="C37" s="68" t="n"/>
      <c r="D37" s="44" t="n">
        <v/>
      </c>
      <c r="E37" s="26" t="n"/>
      <c r="F37" s="121" t="n">
        <v>20</v>
      </c>
      <c r="G37" s="121">
        <f>B37-B36</f>
        <v/>
      </c>
      <c r="H37" s="49" t="n"/>
      <c r="I37" s="71">
        <f>+_xlfn.XLOOKUP(H13,'RELLENAR Q PROY'!$C$3:$C$106,'RELLENAR Q PROY'!D3:D106)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>
        <v>6637</v>
      </c>
      <c r="C38" s="68" t="n"/>
      <c r="D38" s="44" t="n">
        <v/>
      </c>
      <c r="E38" s="26" t="n"/>
      <c r="F38" s="121" t="n">
        <v>21</v>
      </c>
      <c r="G38" s="121">
        <f>B38-B37</f>
        <v/>
      </c>
      <c r="H38" s="49" t="n"/>
      <c r="I38" s="71">
        <f>+_xlfn.XLOOKUP(H13,'RELLENAR Q PROY'!$C$3:$C$106,'RELLENAR Q PROY'!D3:D106)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>
        <v>6660.82</v>
      </c>
      <c r="C39" s="68" t="n"/>
      <c r="D39" s="44" t="n">
        <v/>
      </c>
      <c r="E39" s="26" t="n"/>
      <c r="F39" s="121" t="n">
        <v>22</v>
      </c>
      <c r="G39" s="121">
        <f>B39-B38</f>
        <v/>
      </c>
      <c r="H39" s="49" t="n"/>
      <c r="I39" s="71">
        <f>+_xlfn.XLOOKUP(H13,'RELLENAR Q PROY'!$C$3:$C$106,'RELLENAR Q PROY'!D3:D106)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>
        <v>6684.8</v>
      </c>
      <c r="C40" s="68" t="n"/>
      <c r="D40" s="44" t="n">
        <v/>
      </c>
      <c r="E40" s="26" t="n"/>
      <c r="F40" s="121" t="n">
        <v>23</v>
      </c>
      <c r="G40" s="121">
        <f>B40-B39</f>
        <v/>
      </c>
      <c r="H40" s="49" t="n"/>
      <c r="I40" s="71">
        <f>+_xlfn.XLOOKUP(H13,'RELLENAR Q PROY'!$C$3:$C$106,'RELLENAR Q PROY'!D3:D106)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>
        <v>6708</v>
      </c>
      <c r="C41" s="68" t="n"/>
      <c r="D41" s="44" t="n">
        <v/>
      </c>
      <c r="E41" s="26" t="n"/>
      <c r="F41" s="121" t="n">
        <v>24</v>
      </c>
      <c r="G41" s="121">
        <f>B41-B40</f>
        <v/>
      </c>
      <c r="H41" s="49" t="n"/>
      <c r="I41" s="71">
        <f>+_xlfn.XLOOKUP(H13,'RELLENAR Q PROY'!$C$3:$C$106,'RELLENAR Q PROY'!D3:D106)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>
        <v>6733.22</v>
      </c>
      <c r="C42" s="68" t="n"/>
      <c r="D42" s="44" t="n">
        <v/>
      </c>
      <c r="E42" s="26" t="n"/>
      <c r="F42" s="121" t="n">
        <v>25</v>
      </c>
      <c r="G42" s="121">
        <f>B42-B41</f>
        <v/>
      </c>
      <c r="H42" s="49" t="n"/>
      <c r="I42" s="71">
        <f>+_xlfn.XLOOKUP(H13,'RELLENAR Q PROY'!$C$3:$C$106,'RELLENAR Q PROY'!D3:D106)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>
        <v>6757.02</v>
      </c>
      <c r="C43" s="68" t="n"/>
      <c r="D43" s="44" t="n">
        <v/>
      </c>
      <c r="E43" s="26" t="n"/>
      <c r="F43" s="121" t="n">
        <v>26</v>
      </c>
      <c r="G43" s="121">
        <f>B43-B42</f>
        <v/>
      </c>
      <c r="H43" s="49" t="n"/>
      <c r="I43" s="71">
        <f>+_xlfn.XLOOKUP(H13,'RELLENAR Q PROY'!$C$3:$C$106,'RELLENAR Q PROY'!D3:D106)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>
        <v>6781</v>
      </c>
      <c r="C44" s="68" t="n"/>
      <c r="D44" s="44" t="n">
        <v/>
      </c>
      <c r="E44" s="26" t="n"/>
      <c r="F44" s="121" t="n">
        <v>27</v>
      </c>
      <c r="G44" s="121">
        <f>B44-B43</f>
        <v/>
      </c>
      <c r="H44" s="49" t="n"/>
      <c r="I44" s="71">
        <f>+_xlfn.XLOOKUP(H13,'RELLENAR Q PROY'!$C$3:$C$106,'RELLENAR Q PROY'!D3:D106)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>
        <v>6804.72</v>
      </c>
      <c r="C45" s="68" t="n"/>
      <c r="D45" s="44" t="n">
        <v/>
      </c>
      <c r="E45" s="26" t="n"/>
      <c r="F45" s="121" t="n">
        <v>28</v>
      </c>
      <c r="G45" s="121">
        <f>B45-B44</f>
        <v/>
      </c>
      <c r="H45" s="49" t="n"/>
      <c r="I45" s="71">
        <f>+_xlfn.XLOOKUP(H13,'RELLENAR Q PROY'!$C$3:$C$106,'RELLENAR Q PROY'!D3:D106)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>
        <v>6828.93</v>
      </c>
      <c r="C46" s="68" t="n"/>
      <c r="D46" s="44" t="n">
        <v/>
      </c>
      <c r="E46" s="26" t="n"/>
      <c r="F46" s="121" t="n">
        <v>29</v>
      </c>
      <c r="G46" s="121">
        <f>B46-B45</f>
        <v/>
      </c>
      <c r="H46" s="49" t="n"/>
      <c r="I46" s="71">
        <f>+_xlfn.XLOOKUP(H13,'RELLENAR Q PROY'!$C$3:$C$106,'RELLENAR Q PROY'!D3:D106)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>
        <v>6853</v>
      </c>
      <c r="C47" s="68" t="n"/>
      <c r="D47" s="44" t="n">
        <v/>
      </c>
      <c r="E47" s="32" t="n"/>
      <c r="F47" s="121" t="n">
        <v>30</v>
      </c>
      <c r="G47" s="121">
        <f>B47-B46</f>
        <v/>
      </c>
      <c r="H47" s="49" t="n"/>
      <c r="I47" s="71">
        <f>+_xlfn.XLOOKUP(H13,'RELLENAR Q PROY'!$C$3:$C$106,'RELLENAR Q PROY'!D3:D106)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>
        <v>6876.76</v>
      </c>
      <c r="C48" s="111" t="n"/>
      <c r="D48" s="66" t="n">
        <v/>
      </c>
      <c r="E48" s="32" t="n"/>
      <c r="F48" s="3" t="n">
        <v>31</v>
      </c>
      <c r="G48" s="121">
        <f>B48-B47</f>
        <v/>
      </c>
      <c r="H48" s="49" t="n"/>
      <c r="I48" s="71">
        <f>+_xlfn.XLOOKUP(H13,'RELLENAR Q PROY'!$C$3:$C$106,'RELLENAR Q PROY'!D3:D106)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+$H$14/1000*60*60*G50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+H13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41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34" zoomScale="95" zoomScaleNormal="95" zoomScaleSheetLayoutView="80" workbookViewId="0">
      <selection activeCell="G49" sqref="G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 Jose de Chuchunco</t>
        </is>
      </c>
      <c r="D10" s="21" t="inlineStr">
        <is>
          <t>Pozo 5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131</t>
        </is>
      </c>
      <c r="D12" s="15" t="inlineStr">
        <is>
          <t>203-131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  <c r="H13" s="1" t="inlineStr">
        <is>
          <t>203-131</t>
        </is>
      </c>
      <c r="I13" s="1" t="n"/>
      <c r="J13" s="1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Diciembre 2024</t>
        </is>
      </c>
      <c r="D14" s="19" t="n"/>
      <c r="E14" s="20" t="n"/>
      <c r="H14" s="1">
        <f>+_xlfn.XLOOKUP(H13,'RELLENAR Q PROY'!$C$3:$C$106,'RELLENAR Q PROY'!D3:D106)</f>
        <v/>
      </c>
      <c r="I14" s="1" t="n"/>
      <c r="J14" s="1">
        <f>+H13</f>
        <v/>
      </c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</row>
    <row r="17" ht="24.95" customFormat="1" customHeight="1" s="1">
      <c r="A17" s="2" t="n">
        <v>30</v>
      </c>
      <c r="B17" s="24" t="n">
        <v>0</v>
      </c>
      <c r="C17" s="3" t="n"/>
      <c r="D17" s="44" t="n">
        <v/>
      </c>
      <c r="E17" s="121" t="n"/>
      <c r="I17">
        <f>+_xlfn.XLOOKUP(H13,'RELLENAR Q PROY'!$C$3:$C$106,'RELLENAR Q PROY'!D3:D106)</f>
        <v/>
      </c>
    </row>
    <row r="18" ht="24.95" customFormat="1" customHeight="1" s="1">
      <c r="A18" s="2" t="n">
        <v>1</v>
      </c>
      <c r="B18" s="24" t="n">
        <v>0</v>
      </c>
      <c r="C18" s="68" t="n"/>
      <c r="D18" s="44" t="n">
        <v/>
      </c>
      <c r="E18" s="25" t="n"/>
      <c r="F18" s="121" t="n">
        <v>1</v>
      </c>
      <c r="G18" s="121">
        <f>B18-B17</f>
        <v/>
      </c>
      <c r="H18" s="49" t="n"/>
      <c r="I18" s="71">
        <f>+_xlfn.XLOOKUP(H13,'RELLENAR Q PROY'!$C$3:$C$106,'RELLENAR Q PROY'!D3:D106)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>
        <v>0</v>
      </c>
      <c r="C19" s="68" t="n"/>
      <c r="D19" s="44" t="n">
        <v/>
      </c>
      <c r="E19" s="26" t="n"/>
      <c r="F19" s="121" t="n">
        <v>2</v>
      </c>
      <c r="G19" s="121">
        <f>B19-B18</f>
        <v/>
      </c>
      <c r="H19" s="49" t="n"/>
      <c r="I19" s="71">
        <f>+_xlfn.XLOOKUP(H13,'RELLENAR Q PROY'!$C$3:$C$106,'RELLENAR Q PROY'!D3:D106)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>
        <v>0</v>
      </c>
      <c r="C20" s="68" t="n"/>
      <c r="D20" s="44" t="n">
        <v/>
      </c>
      <c r="E20" s="26" t="n"/>
      <c r="F20" s="121" t="n">
        <v>3</v>
      </c>
      <c r="G20" s="121">
        <f>B20-B19</f>
        <v/>
      </c>
      <c r="H20" s="49" t="n"/>
      <c r="I20" s="71">
        <f>+_xlfn.XLOOKUP(H13,'RELLENAR Q PROY'!$C$3:$C$106,'RELLENAR Q PROY'!D3:D106)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>
        <v>0</v>
      </c>
      <c r="C21" s="68" t="n"/>
      <c r="D21" s="44" t="n">
        <v/>
      </c>
      <c r="E21" s="26" t="n"/>
      <c r="F21" s="121" t="n">
        <v>4</v>
      </c>
      <c r="G21" s="121">
        <f>B21-B20</f>
        <v/>
      </c>
      <c r="H21" s="49" t="n"/>
      <c r="I21" s="71">
        <f>+_xlfn.XLOOKUP(H13,'RELLENAR Q PROY'!$C$3:$C$106,'RELLENAR Q PROY'!D3:D106)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>
        <v>0</v>
      </c>
      <c r="C22" s="68" t="n"/>
      <c r="D22" s="44" t="n">
        <v/>
      </c>
      <c r="E22" s="26" t="n"/>
      <c r="F22" s="121" t="n">
        <v>5</v>
      </c>
      <c r="G22" s="121">
        <f>B22-B21</f>
        <v/>
      </c>
      <c r="H22" s="49" t="n"/>
      <c r="I22" s="71">
        <f>+_xlfn.XLOOKUP(H13,'RELLENAR Q PROY'!$C$3:$C$106,'RELLENAR Q PROY'!D3:D106)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>
        <v>0</v>
      </c>
      <c r="C23" s="68" t="n"/>
      <c r="D23" s="44" t="n">
        <v/>
      </c>
      <c r="E23" s="26" t="n"/>
      <c r="F23" s="121" t="n">
        <v>6</v>
      </c>
      <c r="G23" s="121">
        <f>B23-B22</f>
        <v/>
      </c>
      <c r="H23" s="49" t="n"/>
      <c r="I23" s="71">
        <f>+_xlfn.XLOOKUP(H13,'RELLENAR Q PROY'!$C$3:$C$106,'RELLENAR Q PROY'!D3:D106)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>
        <v>0</v>
      </c>
      <c r="C24" s="68" t="n"/>
      <c r="D24" s="44" t="n">
        <v/>
      </c>
      <c r="E24" s="26" t="n"/>
      <c r="F24" s="121" t="n">
        <v>7</v>
      </c>
      <c r="G24" s="121">
        <f>B24-B23</f>
        <v/>
      </c>
      <c r="H24" s="49" t="n"/>
      <c r="I24" s="71">
        <f>+_xlfn.XLOOKUP(H13,'RELLENAR Q PROY'!$C$3:$C$106,'RELLENAR Q PROY'!D3:D106)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>
        <v>0</v>
      </c>
      <c r="C25" s="68" t="n"/>
      <c r="D25" s="44" t="n">
        <v/>
      </c>
      <c r="E25" s="26" t="n"/>
      <c r="F25" s="121" t="n">
        <v>8</v>
      </c>
      <c r="G25" s="121">
        <f>B25-B24</f>
        <v/>
      </c>
      <c r="H25" s="49" t="n"/>
      <c r="I25" s="71">
        <f>+_xlfn.XLOOKUP(H13,'RELLENAR Q PROY'!$C$3:$C$106,'RELLENAR Q PROY'!D3:D106)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>
        <v>0</v>
      </c>
      <c r="C26" s="68" t="n"/>
      <c r="D26" s="44" t="n">
        <v/>
      </c>
      <c r="E26" s="26" t="n"/>
      <c r="F26" s="121" t="n">
        <v>9</v>
      </c>
      <c r="G26" s="121">
        <f>B26-B25</f>
        <v/>
      </c>
      <c r="H26" s="49" t="n"/>
      <c r="I26" s="71">
        <f>+_xlfn.XLOOKUP(H13,'RELLENAR Q PROY'!$C$3:$C$106,'RELLENAR Q PROY'!D3:D106)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>
        <v>7173.84</v>
      </c>
      <c r="C27" s="68" t="n"/>
      <c r="D27" s="44" t="n">
        <v>48.7</v>
      </c>
      <c r="E27" s="26" t="n"/>
      <c r="F27" s="121" t="n">
        <v>10</v>
      </c>
      <c r="G27" s="121">
        <f>B27-B26</f>
        <v/>
      </c>
      <c r="H27" s="49" t="n"/>
      <c r="I27" s="71">
        <f>+_xlfn.XLOOKUP(H13,'RELLENAR Q PROY'!$C$3:$C$106,'RELLENAR Q PROY'!D3:D106)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>
        <v>7198</v>
      </c>
      <c r="C28" s="68" t="n"/>
      <c r="D28" s="44" t="n">
        <v>52</v>
      </c>
      <c r="E28" s="26" t="n"/>
      <c r="F28" s="121" t="n">
        <v>11</v>
      </c>
      <c r="G28" s="121">
        <f>B28-B27</f>
        <v/>
      </c>
      <c r="H28" s="49" t="n"/>
      <c r="I28" s="71">
        <f>+_xlfn.XLOOKUP(H13,'RELLENAR Q PROY'!$C$3:$C$106,'RELLENAR Q PROY'!D3:D106)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>
        <v>7221</v>
      </c>
      <c r="C29" s="68" t="n"/>
      <c r="D29" s="44" t="n">
        <v>49</v>
      </c>
      <c r="E29" s="26" t="n"/>
      <c r="F29" s="121" t="n">
        <v>12</v>
      </c>
      <c r="G29" s="121">
        <f>B29-B28</f>
        <v/>
      </c>
      <c r="H29" s="49" t="n"/>
      <c r="I29" s="71">
        <f>+_xlfn.XLOOKUP(H13,'RELLENAR Q PROY'!$C$3:$C$106,'RELLENAR Q PROY'!D3:D106)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>
        <v>7216.63</v>
      </c>
      <c r="C30" s="68" t="n"/>
      <c r="D30" s="44" t="n">
        <v>50.2</v>
      </c>
      <c r="E30" s="26" t="n"/>
      <c r="F30" s="121" t="n">
        <v>13</v>
      </c>
      <c r="G30" s="121">
        <f>B30-B29</f>
        <v/>
      </c>
      <c r="H30" s="49" t="n"/>
      <c r="I30" s="71">
        <f>+_xlfn.XLOOKUP(H13,'RELLENAR Q PROY'!$C$3:$C$106,'RELLENAR Q PROY'!D3:D106)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>
        <v>7270.06</v>
      </c>
      <c r="C31" s="68" t="n"/>
      <c r="D31" s="44" t="n">
        <v>47</v>
      </c>
      <c r="E31" s="26" t="n"/>
      <c r="F31" s="121" t="n">
        <v>14</v>
      </c>
      <c r="G31" s="121">
        <f>B31-B30</f>
        <v/>
      </c>
      <c r="H31" s="49" t="n"/>
      <c r="I31" s="71">
        <f>+_xlfn.XLOOKUP(H13,'RELLENAR Q PROY'!$C$3:$C$106,'RELLENAR Q PROY'!D3:D106)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>
        <v>7293</v>
      </c>
      <c r="C32" s="69" t="n"/>
      <c r="D32" s="46" t="n">
        <v>59</v>
      </c>
      <c r="E32" s="43" t="n"/>
      <c r="F32" s="121" t="n">
        <v>15</v>
      </c>
      <c r="G32" s="121">
        <f>B32-B31</f>
        <v/>
      </c>
      <c r="H32" s="49" t="n"/>
      <c r="I32" s="71">
        <f>+_xlfn.XLOOKUP(H13,'RELLENAR Q PROY'!$C$3:$C$106,'RELLENAR Q PROY'!D3:D106)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>
        <v>7317.93</v>
      </c>
      <c r="C33" s="68" t="n"/>
      <c r="D33" s="44" t="n">
        <v/>
      </c>
      <c r="E33" s="26" t="n"/>
      <c r="F33" s="121" t="n">
        <v>16</v>
      </c>
      <c r="G33" s="121">
        <f>B33-B32</f>
        <v/>
      </c>
      <c r="H33" s="49" t="n"/>
      <c r="I33" s="71">
        <f>+_xlfn.XLOOKUP(H13,'RELLENAR Q PROY'!$C$3:$C$106,'RELLENAR Q PROY'!D3:D106)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>
        <v>7342.04</v>
      </c>
      <c r="C34" s="68" t="n"/>
      <c r="D34" s="44" t="n">
        <v>46</v>
      </c>
      <c r="E34" s="26" t="n"/>
      <c r="F34" s="121" t="n">
        <v>17</v>
      </c>
      <c r="G34" s="121">
        <f>B34-B33</f>
        <v/>
      </c>
      <c r="H34" s="49" t="n"/>
      <c r="I34" s="71">
        <f>+_xlfn.XLOOKUP(H13,'RELLENAR Q PROY'!$C$3:$C$106,'RELLENAR Q PROY'!D3:D106)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>
        <v>7365</v>
      </c>
      <c r="C35" s="68" t="n"/>
      <c r="D35" s="44" t="n">
        <v>52</v>
      </c>
      <c r="E35" s="26" t="n"/>
      <c r="F35" s="121" t="n">
        <v>18</v>
      </c>
      <c r="G35" s="121">
        <f>B35-B34</f>
        <v/>
      </c>
      <c r="H35" s="49" t="n"/>
      <c r="I35" s="71">
        <f>+_xlfn.XLOOKUP(H13,'RELLENAR Q PROY'!$C$3:$C$106,'RELLENAR Q PROY'!D3:D106)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>
        <v>7390.15</v>
      </c>
      <c r="C36" s="68" t="n"/>
      <c r="D36" s="44" t="n">
        <v>50</v>
      </c>
      <c r="E36" s="26" t="n"/>
      <c r="F36" s="121" t="n">
        <v>19</v>
      </c>
      <c r="G36" s="121">
        <f>B36-B35</f>
        <v/>
      </c>
      <c r="H36" s="49" t="n"/>
      <c r="I36" s="71">
        <f>+_xlfn.XLOOKUP(H13,'RELLENAR Q PROY'!$C$3:$C$106,'RELLENAR Q PROY'!D3:D106)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>
        <v>7413.93</v>
      </c>
      <c r="C37" s="68" t="n"/>
      <c r="D37" s="44" t="n">
        <v>45.8</v>
      </c>
      <c r="E37" s="26" t="n"/>
      <c r="F37" s="121" t="n">
        <v>20</v>
      </c>
      <c r="G37" s="121">
        <f>B37-B36</f>
        <v/>
      </c>
      <c r="H37" s="49" t="n"/>
      <c r="I37" s="71">
        <f>+_xlfn.XLOOKUP(H13,'RELLENAR Q PROY'!$C$3:$C$106,'RELLENAR Q PROY'!D3:D106)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>
        <v>7438</v>
      </c>
      <c r="C38" s="68" t="n"/>
      <c r="D38" s="44" t="n">
        <v>53</v>
      </c>
      <c r="E38" s="26" t="n"/>
      <c r="F38" s="121" t="n">
        <v>21</v>
      </c>
      <c r="G38" s="121">
        <f>B38-B37</f>
        <v/>
      </c>
      <c r="H38" s="49" t="n"/>
      <c r="I38" s="71">
        <f>+_xlfn.XLOOKUP(H13,'RELLENAR Q PROY'!$C$3:$C$106,'RELLENAR Q PROY'!D3:D106)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>
        <v>7454.78</v>
      </c>
      <c r="C39" s="68" t="n"/>
      <c r="D39" s="44" t="n">
        <v>50.4</v>
      </c>
      <c r="E39" s="26" t="n"/>
      <c r="F39" s="121" t="n">
        <v>22</v>
      </c>
      <c r="G39" s="121">
        <f>B39-B38</f>
        <v/>
      </c>
      <c r="H39" s="49" t="n"/>
      <c r="I39" s="71">
        <f>+_xlfn.XLOOKUP(H13,'RELLENAR Q PROY'!$C$3:$C$106,'RELLENAR Q PROY'!D3:D106)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>
        <v>7471.27</v>
      </c>
      <c r="C40" s="68" t="n"/>
      <c r="D40" s="44" t="n">
        <v>45</v>
      </c>
      <c r="E40" s="26" t="n"/>
      <c r="F40" s="121" t="n">
        <v>23</v>
      </c>
      <c r="G40" s="121">
        <f>B40-B39</f>
        <v/>
      </c>
      <c r="H40" s="49" t="n"/>
      <c r="I40" s="71">
        <f>+_xlfn.XLOOKUP(H13,'RELLENAR Q PROY'!$C$3:$C$106,'RELLENAR Q PROY'!D3:D106)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>
        <v>7489</v>
      </c>
      <c r="C41" s="68" t="n"/>
      <c r="D41" s="44" t="n">
        <v>52</v>
      </c>
      <c r="E41" s="26" t="n"/>
      <c r="F41" s="121" t="n">
        <v>24</v>
      </c>
      <c r="G41" s="121">
        <f>B41-B40</f>
        <v/>
      </c>
      <c r="H41" s="49" t="n"/>
      <c r="I41" s="71">
        <f>+_xlfn.XLOOKUP(H13,'RELLENAR Q PROY'!$C$3:$C$106,'RELLENAR Q PROY'!D3:D106)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>
        <v>7508.31</v>
      </c>
      <c r="C42" s="68" t="n"/>
      <c r="D42" s="44" t="n">
        <v/>
      </c>
      <c r="E42" s="26" t="n"/>
      <c r="F42" s="121" t="n">
        <v>25</v>
      </c>
      <c r="G42" s="121">
        <f>B42-B41</f>
        <v/>
      </c>
      <c r="H42" s="49" t="n"/>
      <c r="I42" s="71">
        <f>+_xlfn.XLOOKUP(H13,'RELLENAR Q PROY'!$C$3:$C$106,'RELLENAR Q PROY'!D3:D106)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>
        <v>7520.01</v>
      </c>
      <c r="C43" s="68" t="n"/>
      <c r="D43" s="44" t="n">
        <v/>
      </c>
      <c r="E43" s="26" t="n"/>
      <c r="F43" s="121" t="n">
        <v>26</v>
      </c>
      <c r="G43" s="121">
        <f>B43-B42</f>
        <v/>
      </c>
      <c r="H43" s="49" t="n"/>
      <c r="I43" s="71">
        <f>+_xlfn.XLOOKUP(H13,'RELLENAR Q PROY'!$C$3:$C$106,'RELLENAR Q PROY'!D3:D106)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>
        <v>7537</v>
      </c>
      <c r="C44" s="68" t="n"/>
      <c r="D44" s="44" t="n">
        <v>55</v>
      </c>
      <c r="E44" s="26" t="n"/>
      <c r="F44" s="121" t="n">
        <v>27</v>
      </c>
      <c r="G44" s="121">
        <f>B44-B43</f>
        <v/>
      </c>
      <c r="H44" s="49" t="n"/>
      <c r="I44" s="71">
        <f>+_xlfn.XLOOKUP(H13,'RELLENAR Q PROY'!$C$3:$C$106,'RELLENAR Q PROY'!D3:D106)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>
        <v>7554.27</v>
      </c>
      <c r="C45" s="68" t="n"/>
      <c r="D45" s="44" t="n">
        <v/>
      </c>
      <c r="E45" s="26" t="n"/>
      <c r="F45" s="121" t="n">
        <v>28</v>
      </c>
      <c r="G45" s="121">
        <f>B45-B44</f>
        <v/>
      </c>
      <c r="H45" s="49" t="n"/>
      <c r="I45" s="71">
        <f>+_xlfn.XLOOKUP(H13,'RELLENAR Q PROY'!$C$3:$C$106,'RELLENAR Q PROY'!D3:D106)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>
        <v>7569.37</v>
      </c>
      <c r="C46" s="68" t="n"/>
      <c r="D46" s="44" t="n">
        <v/>
      </c>
      <c r="E46" s="26" t="n"/>
      <c r="F46" s="121" t="n">
        <v>29</v>
      </c>
      <c r="G46" s="121">
        <f>B46-B45</f>
        <v/>
      </c>
      <c r="H46" s="49" t="n"/>
      <c r="I46" s="71">
        <f>+_xlfn.XLOOKUP(H13,'RELLENAR Q PROY'!$C$3:$C$106,'RELLENAR Q PROY'!D3:D106)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>
        <v>7585</v>
      </c>
      <c r="C47" s="68" t="n"/>
      <c r="D47" s="44" t="n">
        <v>55</v>
      </c>
      <c r="E47" s="32" t="n"/>
      <c r="F47" s="121" t="n">
        <v>30</v>
      </c>
      <c r="G47" s="121">
        <f>B47-B46</f>
        <v/>
      </c>
      <c r="H47" s="49" t="n"/>
      <c r="I47" s="71">
        <f>+_xlfn.XLOOKUP(H13,'RELLENAR Q PROY'!$C$3:$C$106,'RELLENAR Q PROY'!D3:D106)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>
        <v>7605.43</v>
      </c>
      <c r="C48" s="111" t="n"/>
      <c r="D48" s="66" t="n">
        <v/>
      </c>
      <c r="E48" s="32" t="n"/>
      <c r="F48" s="3" t="n">
        <v>31</v>
      </c>
      <c r="G48" s="121">
        <f>B48-B47</f>
        <v/>
      </c>
      <c r="H48" s="49" t="n"/>
      <c r="I48" s="71">
        <f>+_xlfn.XLOOKUP(H13,'RELLENAR Q PROY'!$C$3:$C$106,'RELLENAR Q PROY'!D3:D106)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+$H$14/1000*60*60*G50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+H13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42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Jahuel</t>
        </is>
      </c>
      <c r="D10" s="21" t="inlineStr">
        <is>
          <t>Pozo 1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124</t>
        </is>
      </c>
      <c r="D12" s="15" t="inlineStr">
        <is>
          <t>203-124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203-124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Jahuel</t>
        </is>
      </c>
      <c r="D10" s="21" t="inlineStr">
        <is>
          <t>Pozo 2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127</t>
        </is>
      </c>
      <c r="D12" s="15" t="inlineStr">
        <is>
          <t>203-127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203-127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8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Jahuel</t>
        </is>
      </c>
      <c r="D10" s="21" t="inlineStr">
        <is>
          <t>Pozo 3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147</t>
        </is>
      </c>
      <c r="D12" s="15" t="inlineStr">
        <is>
          <t>203-147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203-147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5" zoomScale="98" zoomScaleNormal="98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7.8554687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Jahuel</t>
        </is>
      </c>
      <c r="D10" s="21" t="inlineStr">
        <is>
          <t>Pozo 4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156</t>
        </is>
      </c>
      <c r="D12" s="15" t="inlineStr">
        <is>
          <t>203-156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203-156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82" zoomScaleNormal="82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Jardin1</t>
        </is>
      </c>
      <c r="D10" s="21" t="inlineStr">
        <is>
          <t>Pozo 1A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145</t>
        </is>
      </c>
      <c r="D12" s="15" t="inlineStr">
        <is>
          <t>203-145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203-145</t>
        </is>
      </c>
    </row>
    <row r="17" ht="24.95" customFormat="1" customHeight="1" s="1">
      <c r="A17" s="2" t="n">
        <v>30</v>
      </c>
      <c r="B17" s="49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49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49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49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49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49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49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49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24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49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49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49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49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49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49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49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49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5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E53">
        <f>+G16</f>
        <v/>
      </c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6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Jardin1</t>
        </is>
      </c>
      <c r="D10" s="21" t="inlineStr">
        <is>
          <t>Pozo 2A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136</t>
        </is>
      </c>
      <c r="D12" s="15" t="inlineStr">
        <is>
          <t>203-136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203-136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2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Jardin1</t>
        </is>
      </c>
      <c r="D10" s="21" t="inlineStr">
        <is>
          <t>Pozo 5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151</t>
        </is>
      </c>
      <c r="D12" s="15" t="inlineStr">
        <is>
          <t>203-151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203-151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49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Jardin2</t>
        </is>
      </c>
      <c r="D10" s="21" t="inlineStr">
        <is>
          <t>Pozo 2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094</t>
        </is>
      </c>
      <c r="D12" s="15" t="inlineStr">
        <is>
          <t>203-094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203-094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inlineStr">
        <is>
          <t>Detenido</t>
        </is>
      </c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5" t="inlineStr">
        <is>
          <t>Detenido</t>
        </is>
      </c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5" t="inlineStr">
        <is>
          <t>Detenido</t>
        </is>
      </c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5" t="inlineStr">
        <is>
          <t>Detenido</t>
        </is>
      </c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5" t="inlineStr">
        <is>
          <t>Detenido</t>
        </is>
      </c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5" t="inlineStr">
        <is>
          <t>Detenido</t>
        </is>
      </c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5" t="inlineStr">
        <is>
          <t>Detenido</t>
        </is>
      </c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5" t="inlineStr">
        <is>
          <t>Detenido</t>
        </is>
      </c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5" t="inlineStr">
        <is>
          <t>Detenido</t>
        </is>
      </c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5" t="inlineStr">
        <is>
          <t>Detenido</t>
        </is>
      </c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5" t="inlineStr">
        <is>
          <t>Detenido</t>
        </is>
      </c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5" t="inlineStr">
        <is>
          <t>Detenido</t>
        </is>
      </c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5" t="inlineStr">
        <is>
          <t>Detenido</t>
        </is>
      </c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5" t="inlineStr">
        <is>
          <t>Detenido</t>
        </is>
      </c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91" t="inlineStr">
        <is>
          <t>Detenido</t>
        </is>
      </c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5" t="inlineStr">
        <is>
          <t>Detenido</t>
        </is>
      </c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5" t="inlineStr">
        <is>
          <t>Detenido</t>
        </is>
      </c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5" t="inlineStr">
        <is>
          <t>Detenido</t>
        </is>
      </c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5" t="inlineStr">
        <is>
          <t>Detenido</t>
        </is>
      </c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5" t="inlineStr">
        <is>
          <t>Detenido</t>
        </is>
      </c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5" t="inlineStr">
        <is>
          <t>Detenido</t>
        </is>
      </c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5" t="inlineStr">
        <is>
          <t>Detenido</t>
        </is>
      </c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5" t="inlineStr">
        <is>
          <t>Detenido</t>
        </is>
      </c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5" t="inlineStr">
        <is>
          <t>Detenido</t>
        </is>
      </c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5" t="inlineStr">
        <is>
          <t>Detenido</t>
        </is>
      </c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5" t="inlineStr">
        <is>
          <t>Detenido</t>
        </is>
      </c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5" t="inlineStr">
        <is>
          <t>Detenido</t>
        </is>
      </c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5" t="inlineStr">
        <is>
          <t>Detenido</t>
        </is>
      </c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5" t="inlineStr">
        <is>
          <t>Detenido</t>
        </is>
      </c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25" t="inlineStr">
        <is>
          <t>Detenido</t>
        </is>
      </c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25" t="inlineStr">
        <is>
          <t>Detenido</t>
        </is>
      </c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 t="n"/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+AVERAGE(I18:I47)</f>
        <v/>
      </c>
      <c r="H53" s="38">
        <f>+MAX(G18:G47)</f>
        <v/>
      </c>
      <c r="I53" s="33">
        <f>+SUM(G18:G47)</f>
        <v/>
      </c>
      <c r="J53" s="33">
        <f>+COUNTIF(G18:G47,"&gt;0")</f>
        <v/>
      </c>
      <c r="K53" s="33" t="n"/>
      <c r="L53" s="121" t="n"/>
      <c r="M53" s="33" t="n"/>
      <c r="N53" s="33">
        <f>+SUM(J18:J47)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 fitToPage="1"/>
  </sheetPr>
  <dimension ref="A1:N53"/>
  <sheetViews>
    <sheetView topLeftCell="A15" zoomScale="87" zoomScaleNormal="87" zoomScaleSheetLayoutView="80" workbookViewId="0">
      <selection activeCell="H21" sqref="C20:H21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Satelite</t>
        </is>
      </c>
      <c r="D10" s="21" t="inlineStr">
        <is>
          <t>Pozo 7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162</t>
        </is>
      </c>
      <c r="D12" s="15" t="inlineStr">
        <is>
          <t>203-162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5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203-162</t>
        </is>
      </c>
    </row>
    <row r="17" ht="24.95" customFormat="1" customHeight="1" s="1">
      <c r="A17" s="2" t="n">
        <v>30</v>
      </c>
      <c r="B17" s="24" t="n"/>
      <c r="C17" s="3" t="n"/>
      <c r="D17" s="121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3" t="n"/>
      <c r="D18" s="3" t="n"/>
      <c r="E18" s="121" t="n"/>
      <c r="F18" s="121" t="n">
        <v>1</v>
      </c>
      <c r="G18" s="121">
        <f>B18-B17</f>
        <v/>
      </c>
      <c r="H18" s="121" t="n"/>
      <c r="I18" s="121">
        <f>+D18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121" t="n"/>
      <c r="C19" s="3" t="n"/>
      <c r="D19" s="3" t="n"/>
      <c r="E19" s="121" t="n"/>
      <c r="F19" s="121" t="n">
        <v>2</v>
      </c>
      <c r="G19" s="121">
        <f>B19-B18</f>
        <v/>
      </c>
      <c r="H19" s="121" t="n"/>
      <c r="I19" s="121">
        <f>+D19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121" t="n"/>
      <c r="C20" s="3" t="n"/>
      <c r="D20" s="3" t="n"/>
      <c r="E20" s="121" t="n"/>
      <c r="F20" s="121" t="n">
        <v>3</v>
      </c>
      <c r="G20" s="121">
        <f>B20-B19</f>
        <v/>
      </c>
      <c r="H20" s="121" t="n"/>
      <c r="I20" s="121">
        <f>+D20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121" t="n"/>
      <c r="C21" s="3" t="n"/>
      <c r="D21" s="3" t="n"/>
      <c r="E21" s="121" t="n"/>
      <c r="F21" s="121" t="n">
        <v>4</v>
      </c>
      <c r="G21" s="121">
        <f>B21-B20</f>
        <v/>
      </c>
      <c r="H21" s="121" t="n"/>
      <c r="I21" s="121">
        <f>+D21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121" t="n"/>
      <c r="C22" s="3" t="n"/>
      <c r="D22" s="3" t="n"/>
      <c r="E22" s="121" t="n"/>
      <c r="F22" s="121" t="n">
        <v>5</v>
      </c>
      <c r="G22" s="121">
        <f>B22-B21</f>
        <v/>
      </c>
      <c r="H22" s="121" t="n"/>
      <c r="I22" s="121">
        <f>+D22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121" t="n"/>
      <c r="C23" s="3" t="n"/>
      <c r="D23" s="3" t="n"/>
      <c r="E23" s="121" t="n"/>
      <c r="F23" s="121" t="n">
        <v>6</v>
      </c>
      <c r="G23" s="121">
        <f>B23-B22</f>
        <v/>
      </c>
      <c r="H23" s="121" t="n"/>
      <c r="I23" s="121">
        <f>+D23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121" t="n"/>
      <c r="C24" s="3" t="n"/>
      <c r="D24" s="3" t="n"/>
      <c r="E24" s="121" t="n"/>
      <c r="F24" s="121" t="n">
        <v>7</v>
      </c>
      <c r="G24" s="121">
        <f>B24-B23</f>
        <v/>
      </c>
      <c r="H24" s="121" t="n"/>
      <c r="I24" s="121">
        <f>+D24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121" t="n"/>
      <c r="C25" s="3" t="n"/>
      <c r="D25" s="3" t="n"/>
      <c r="E25" s="121" t="n"/>
      <c r="F25" s="121" t="n">
        <v>8</v>
      </c>
      <c r="G25" s="121">
        <f>B25-B24</f>
        <v/>
      </c>
      <c r="H25" s="121" t="n"/>
      <c r="I25" s="121">
        <f>+D25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121" t="n"/>
      <c r="C26" s="3" t="n"/>
      <c r="D26" s="3" t="n"/>
      <c r="E26" s="121" t="n"/>
      <c r="F26" s="121" t="n">
        <v>9</v>
      </c>
      <c r="G26" s="121">
        <f>B26-B25</f>
        <v/>
      </c>
      <c r="H26" s="121" t="n"/>
      <c r="I26" s="121">
        <f>+D26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121" t="n"/>
      <c r="C27" s="3" t="n"/>
      <c r="D27" s="3" t="n"/>
      <c r="E27" s="121" t="n"/>
      <c r="F27" s="121" t="n">
        <v>10</v>
      </c>
      <c r="G27" s="121">
        <f>B27-B26</f>
        <v/>
      </c>
      <c r="H27" s="121" t="n"/>
      <c r="I27" s="121">
        <f>+D27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121" t="n"/>
      <c r="C28" s="3" t="n"/>
      <c r="D28" s="3" t="n"/>
      <c r="E28" s="121" t="n"/>
      <c r="F28" s="121" t="n">
        <v>11</v>
      </c>
      <c r="G28" s="121">
        <f>B28-B27</f>
        <v/>
      </c>
      <c r="H28" s="121" t="n"/>
      <c r="I28" s="121">
        <f>+D28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121" t="n"/>
      <c r="C29" s="3" t="n"/>
      <c r="D29" s="3" t="n"/>
      <c r="E29" s="121" t="n"/>
      <c r="F29" s="121" t="n">
        <v>12</v>
      </c>
      <c r="G29" s="121">
        <f>B29-B28</f>
        <v/>
      </c>
      <c r="H29" s="121" t="n"/>
      <c r="I29" s="121">
        <f>+D29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121" t="n"/>
      <c r="C30" s="3" t="n"/>
      <c r="D30" s="3" t="n"/>
      <c r="E30" s="121" t="n"/>
      <c r="F30" s="121" t="n">
        <v>13</v>
      </c>
      <c r="G30" s="121">
        <f>B30-B29</f>
        <v/>
      </c>
      <c r="H30" s="121" t="n"/>
      <c r="I30" s="121">
        <f>+D30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121" t="n"/>
      <c r="C31" s="3" t="n"/>
      <c r="D31" s="3" t="n"/>
      <c r="E31" s="121" t="n"/>
      <c r="F31" s="121" t="n">
        <v>14</v>
      </c>
      <c r="G31" s="121">
        <f>B31-B30</f>
        <v/>
      </c>
      <c r="H31" s="121" t="n"/>
      <c r="I31" s="121">
        <f>+D31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1" t="n"/>
      <c r="C32" s="42" t="n"/>
      <c r="D32" s="42" t="n"/>
      <c r="E32" s="121" t="n"/>
      <c r="F32" s="121" t="n">
        <v>15</v>
      </c>
      <c r="G32" s="121">
        <f>B32-B31</f>
        <v/>
      </c>
      <c r="H32" s="121" t="n"/>
      <c r="I32" s="121">
        <f>+D32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121" t="n"/>
      <c r="C33" s="3" t="n"/>
      <c r="D33" s="3" t="n"/>
      <c r="E33" s="121" t="n"/>
      <c r="F33" s="121" t="n">
        <v>16</v>
      </c>
      <c r="G33" s="121">
        <f>B33-B32</f>
        <v/>
      </c>
      <c r="H33" s="121" t="n"/>
      <c r="I33" s="121">
        <f>+D33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121" t="n"/>
      <c r="C34" s="3" t="n"/>
      <c r="D34" s="3" t="n"/>
      <c r="E34" s="121" t="n"/>
      <c r="F34" s="121" t="n">
        <v>17</v>
      </c>
      <c r="G34" s="121">
        <f>B34-B33</f>
        <v/>
      </c>
      <c r="H34" s="121" t="n"/>
      <c r="I34" s="121">
        <f>+D34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121" t="n"/>
      <c r="C35" s="3" t="n"/>
      <c r="D35" s="3" t="n"/>
      <c r="E35" s="121" t="n"/>
      <c r="F35" s="121" t="n">
        <v>18</v>
      </c>
      <c r="G35" s="121">
        <f>B35-B34</f>
        <v/>
      </c>
      <c r="H35" s="121" t="n"/>
      <c r="I35" s="121">
        <f>+D35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121" t="n"/>
      <c r="C36" s="3" t="n"/>
      <c r="D36" s="3" t="n"/>
      <c r="E36" s="121" t="n"/>
      <c r="F36" s="121" t="n">
        <v>19</v>
      </c>
      <c r="G36" s="121">
        <f>B36-B35</f>
        <v/>
      </c>
      <c r="H36" s="121" t="n"/>
      <c r="I36" s="121">
        <f>+D36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121" t="n"/>
      <c r="C37" s="3" t="n"/>
      <c r="D37" s="3" t="n"/>
      <c r="E37" s="121" t="n"/>
      <c r="F37" s="121" t="n">
        <v>20</v>
      </c>
      <c r="G37" s="121">
        <f>B37-B36</f>
        <v/>
      </c>
      <c r="H37" s="121" t="n"/>
      <c r="I37" s="121">
        <f>+D37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121" t="n"/>
      <c r="C38" s="3" t="n"/>
      <c r="D38" s="3" t="n"/>
      <c r="E38" s="121" t="n"/>
      <c r="F38" s="121" t="n">
        <v>21</v>
      </c>
      <c r="G38" s="121">
        <f>B38-B37</f>
        <v/>
      </c>
      <c r="H38" s="121" t="n"/>
      <c r="I38" s="121">
        <f>+D38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121" t="n"/>
      <c r="C39" s="3" t="n"/>
      <c r="D39" s="3" t="n"/>
      <c r="E39" s="121" t="n"/>
      <c r="F39" s="121" t="n">
        <v>22</v>
      </c>
      <c r="G39" s="121">
        <f>B39-B38</f>
        <v/>
      </c>
      <c r="H39" s="121" t="n"/>
      <c r="I39" s="121">
        <f>+D39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121" t="n"/>
      <c r="C40" s="3" t="n"/>
      <c r="D40" s="3" t="n"/>
      <c r="E40" s="121" t="n"/>
      <c r="F40" s="121" t="n">
        <v>23</v>
      </c>
      <c r="G40" s="121">
        <f>B40-B39</f>
        <v/>
      </c>
      <c r="H40" s="121" t="n"/>
      <c r="I40" s="121">
        <f>+D40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121" t="n"/>
      <c r="C41" s="3" t="n"/>
      <c r="D41" s="3" t="n"/>
      <c r="E41" s="121" t="n"/>
      <c r="F41" s="121" t="n">
        <v>24</v>
      </c>
      <c r="G41" s="121">
        <f>B41-B40</f>
        <v/>
      </c>
      <c r="H41" s="121" t="n"/>
      <c r="I41" s="121">
        <f>+D41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121" t="n"/>
      <c r="C42" s="3" t="n"/>
      <c r="D42" s="3" t="n"/>
      <c r="E42" s="121" t="n"/>
      <c r="F42" s="121" t="n">
        <v>25</v>
      </c>
      <c r="G42" s="121">
        <f>B42-B41</f>
        <v/>
      </c>
      <c r="H42" s="121" t="n"/>
      <c r="I42" s="121">
        <f>+D42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121" t="n"/>
      <c r="C43" s="3" t="n"/>
      <c r="D43" s="3" t="n"/>
      <c r="E43" s="121" t="n"/>
      <c r="F43" s="121" t="n">
        <v>26</v>
      </c>
      <c r="G43" s="121">
        <f>B43-B42</f>
        <v/>
      </c>
      <c r="H43" s="121" t="n"/>
      <c r="I43" s="121">
        <f>+D43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121" t="n"/>
      <c r="C44" s="3" t="n"/>
      <c r="D44" s="3" t="n"/>
      <c r="E44" s="121" t="n"/>
      <c r="F44" s="121" t="n">
        <v>27</v>
      </c>
      <c r="G44" s="121">
        <f>B44-B43</f>
        <v/>
      </c>
      <c r="H44" s="121" t="n"/>
      <c r="I44" s="121">
        <f>+D44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121" t="n"/>
      <c r="C45" s="3" t="n"/>
      <c r="D45" s="3" t="n"/>
      <c r="E45" s="121" t="n"/>
      <c r="F45" s="121" t="n">
        <v>28</v>
      </c>
      <c r="G45" s="121">
        <f>B45-B44</f>
        <v/>
      </c>
      <c r="H45" s="121" t="n"/>
      <c r="I45" s="121">
        <f>+D45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121" t="n"/>
      <c r="C46" s="3" t="n"/>
      <c r="D46" s="3" t="n"/>
      <c r="E46" s="121" t="n"/>
      <c r="F46" s="121" t="n">
        <v>29</v>
      </c>
      <c r="G46" s="121">
        <f>B46-B45</f>
        <v/>
      </c>
      <c r="H46" s="121" t="n"/>
      <c r="I46" s="121">
        <f>+D46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9" t="n"/>
      <c r="C47" s="121" t="n"/>
      <c r="D47" s="3" t="n"/>
      <c r="E47" s="121" t="n"/>
      <c r="F47" s="121" t="n">
        <v>30</v>
      </c>
      <c r="G47" s="121">
        <f>B47-B46</f>
        <v/>
      </c>
      <c r="H47" s="121" t="n"/>
      <c r="I47" s="121">
        <f>+D47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9" t="n"/>
      <c r="C48" s="29" t="n"/>
      <c r="D48" s="51" t="n"/>
      <c r="E48" s="121" t="n"/>
      <c r="F48" s="121" t="n">
        <v>31</v>
      </c>
      <c r="G48" s="121">
        <f>B48-B47</f>
        <v/>
      </c>
      <c r="H48" s="121" t="n"/>
      <c r="I48" s="121">
        <f>+D48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121" t="n"/>
      <c r="F49" s="30" t="n"/>
      <c r="G49" s="37">
        <f>AVERAGE(G18:G48)</f>
        <v/>
      </c>
      <c r="H49" s="37">
        <f>SUM(H18:H48)</f>
        <v/>
      </c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G50" s="36">
        <f>SUM(G18:G48)</f>
        <v/>
      </c>
      <c r="H50" s="32" t="n"/>
      <c r="I50" s="35" t="n"/>
      <c r="L50" s="56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F52" s="99" t="inlineStr">
        <is>
          <t>caudal max</t>
        </is>
      </c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E53">
        <f>+H16</f>
        <v/>
      </c>
      <c r="F53">
        <f>+MAX(I18:I48)</f>
        <v/>
      </c>
      <c r="G53" s="38">
        <f>+AVERAGE(I18:I48)</f>
        <v/>
      </c>
      <c r="H53" s="76">
        <f>+_xlfn.XLOOKUP(MAX(I18:I48),I18:I48,G18:G48)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50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Jardin2</t>
        </is>
      </c>
      <c r="D10" s="21" t="inlineStr">
        <is>
          <t>Pozo 3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133</t>
        </is>
      </c>
      <c r="D12" s="15" t="inlineStr">
        <is>
          <t>203-133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203-133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51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1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Jardin2</t>
        </is>
      </c>
      <c r="D10" s="21" t="inlineStr">
        <is>
          <t>Pozo 4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148</t>
        </is>
      </c>
      <c r="D12" s="15" t="inlineStr">
        <is>
          <t>203-148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203-148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52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5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Jardin2</t>
        </is>
      </c>
      <c r="D10" s="21" t="inlineStr">
        <is>
          <t>Pozo 5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157</t>
        </is>
      </c>
      <c r="D12" s="15" t="inlineStr">
        <is>
          <t>203-157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203-157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53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3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Los Bosquinos</t>
        </is>
      </c>
      <c r="D10" s="21" t="inlineStr">
        <is>
          <t>Pozo 1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138</t>
        </is>
      </c>
      <c r="D12" s="15" t="inlineStr">
        <is>
          <t>203-138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203-138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54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0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Los Bosquinos</t>
        </is>
      </c>
      <c r="D10" s="21" t="inlineStr">
        <is>
          <t>Pozo 2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146</t>
        </is>
      </c>
      <c r="D12" s="15" t="inlineStr">
        <is>
          <t>203-146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203-146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5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8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Santa Adela</t>
        </is>
      </c>
      <c r="D10" s="21" t="inlineStr">
        <is>
          <t>Pozo 1A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076</t>
        </is>
      </c>
      <c r="D12" s="15" t="inlineStr">
        <is>
          <t>203-076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57" t="inlineStr">
        <is>
          <t xml:space="preserve">Horas de Operación </t>
        </is>
      </c>
      <c r="C16" s="57" t="inlineStr">
        <is>
          <t>Volumen (m3)</t>
        </is>
      </c>
      <c r="D16" s="5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203-076</t>
        </is>
      </c>
    </row>
    <row r="17" ht="24.95" customFormat="1" customHeight="1" s="1">
      <c r="A17" s="2" t="n">
        <v>30</v>
      </c>
      <c r="B17" s="50" t="n"/>
      <c r="C17" s="121" t="n"/>
      <c r="D17" s="45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50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50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50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50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50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50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50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50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50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50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50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50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50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50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50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56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9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Santa Adela</t>
        </is>
      </c>
      <c r="D10" s="21" t="inlineStr">
        <is>
          <t>Pozo 2A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082</t>
        </is>
      </c>
      <c r="D12" s="15" t="inlineStr">
        <is>
          <t>203-082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203-082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26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  <c r="F51" s="56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57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8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Santa Adela</t>
        </is>
      </c>
      <c r="D10" s="21" t="inlineStr">
        <is>
          <t>Pozo 3A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075</t>
        </is>
      </c>
      <c r="D12" s="15" t="inlineStr">
        <is>
          <t>203-075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203-075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58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5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Santa Adela</t>
        </is>
      </c>
      <c r="D10" s="21" t="inlineStr">
        <is>
          <t>Pozo 6A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038</t>
        </is>
      </c>
      <c r="D12" s="15" t="inlineStr">
        <is>
          <t>203-038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203-038</t>
        </is>
      </c>
    </row>
    <row r="17" ht="24.95" customFormat="1" customHeight="1" s="1">
      <c r="A17" s="2" t="n">
        <v>31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 t="n"/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 t="n"/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 t="n"/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 t="n"/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 t="n"/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 t="n"/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 t="n"/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 t="n"/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 t="n"/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 t="n"/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 t="n"/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 t="n"/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 t="n"/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 t="n"/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 t="n"/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 t="n"/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 t="n"/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 t="n"/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 t="n"/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 t="n"/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 t="n"/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 t="n"/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 t="n"/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 t="n"/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 t="n"/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 t="n"/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 t="n"/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 t="n"/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 t="n"/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 t="n"/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 t="n"/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59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6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Santa Adela</t>
        </is>
      </c>
      <c r="D10" s="21" t="inlineStr">
        <is>
          <t>Pozo 8A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129</t>
        </is>
      </c>
      <c r="D12" s="15" t="inlineStr">
        <is>
          <t>203-129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203-129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6" zoomScale="89" zoomScaleNormal="89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El Abrazo</t>
        </is>
      </c>
      <c r="D10" s="21" t="inlineStr">
        <is>
          <t>Pozo 4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085</t>
        </is>
      </c>
      <c r="D12" s="15" t="inlineStr">
        <is>
          <t>203-085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203-085</t>
        </is>
      </c>
    </row>
    <row r="17" ht="24.95" customFormat="1" customHeight="1" s="1">
      <c r="A17" s="2" t="n">
        <v>30</v>
      </c>
      <c r="B17" s="24" t="n"/>
      <c r="C17" s="68" t="n"/>
      <c r="D17" s="44" t="n"/>
      <c r="E17" s="45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109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85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60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6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Santa Adela</t>
        </is>
      </c>
      <c r="D10" s="21" t="inlineStr">
        <is>
          <t>Pozo 9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140</t>
        </is>
      </c>
      <c r="D12" s="15" t="inlineStr">
        <is>
          <t>203-140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203-140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61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2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Escobar Williams</t>
        </is>
      </c>
      <c r="D10" s="21" t="inlineStr">
        <is>
          <t>Pozo 2A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086</t>
        </is>
      </c>
      <c r="D12" s="15" t="inlineStr">
        <is>
          <t>203-086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203-086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62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9" zoomScaleNormal="100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 xml:space="preserve">: Escobar Williams </t>
        </is>
      </c>
      <c r="D10" s="21" t="inlineStr">
        <is>
          <t>Pozo 3A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120</t>
        </is>
      </c>
      <c r="D12" s="15" t="inlineStr">
        <is>
          <t>203-120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203-120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63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6" zoomScale="87" zoomScaleNormal="87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 xml:space="preserve">: Vista Alegre </t>
        </is>
      </c>
      <c r="D10" s="21" t="inlineStr">
        <is>
          <t>Pozo 2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066</t>
        </is>
      </c>
      <c r="D12" s="15" t="inlineStr">
        <is>
          <t>203-066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203-066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64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1" zoomScale="93" zoomScaleNormal="93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Vista Alegre</t>
        </is>
      </c>
      <c r="D10" s="21" t="inlineStr">
        <is>
          <t>Pozo 3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122</t>
        </is>
      </c>
      <c r="D12" s="15" t="inlineStr">
        <is>
          <t>203-122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203-122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6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1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Vista Alegre</t>
        </is>
      </c>
      <c r="D10" s="21" t="inlineStr">
        <is>
          <t>Pozo 4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150</t>
        </is>
      </c>
      <c r="D12" s="15" t="inlineStr">
        <is>
          <t>203-150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203-150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66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6" zoomScale="95" zoomScaleNormal="95" zoomScaleSheetLayoutView="80" workbookViewId="0">
      <selection activeCell="L18" sqref="L18:L48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9.5703125" customWidth="1" min="12" max="12"/>
    <col width="7" customWidth="1" min="13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Vista Alegre</t>
        </is>
      </c>
      <c r="D10" s="21" t="inlineStr">
        <is>
          <t>Pozo 5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153</t>
        </is>
      </c>
      <c r="D12" s="15" t="inlineStr">
        <is>
          <t>203-153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203-153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67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35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Los Presidentes</t>
        </is>
      </c>
      <c r="D10" s="21" t="inlineStr">
        <is>
          <t>Pozo 5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108</t>
        </is>
      </c>
      <c r="D12" s="15" t="inlineStr">
        <is>
          <t>203-108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203-108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68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1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Los presidentes</t>
        </is>
      </c>
      <c r="D10" s="21" t="inlineStr">
        <is>
          <t>Pozo 6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109</t>
        </is>
      </c>
      <c r="D12" s="15" t="inlineStr">
        <is>
          <t>203-109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203-109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69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6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Lo Errazuriz</t>
        </is>
      </c>
      <c r="D10" s="21" t="inlineStr">
        <is>
          <t>Pozo 1A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046</t>
        </is>
      </c>
      <c r="D12" s="15" t="inlineStr">
        <is>
          <t>203-046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203-046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zoomScale="91" zoomScaleNormal="91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El Abrazo</t>
        </is>
      </c>
      <c r="D10" s="21" t="inlineStr">
        <is>
          <t>Pozo 5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141</t>
        </is>
      </c>
      <c r="D12" s="15" t="inlineStr">
        <is>
          <t>203-141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203-141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70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Lo Errazuriz</t>
        </is>
      </c>
      <c r="D10" s="21" t="inlineStr">
        <is>
          <t>Pozo 2A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093</t>
        </is>
      </c>
      <c r="D12" s="15" t="inlineStr">
        <is>
          <t>203-093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203-093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26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26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71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1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Lo Errazuriz</t>
        </is>
      </c>
      <c r="D10" s="21" t="inlineStr">
        <is>
          <t>Pozo 6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116</t>
        </is>
      </c>
      <c r="D12" s="15" t="inlineStr">
        <is>
          <t>203-116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203-116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72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9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 Luis</t>
        </is>
      </c>
      <c r="D10" s="21" t="inlineStr">
        <is>
          <t>Pozo 1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023</t>
        </is>
      </c>
      <c r="D12" s="15" t="inlineStr">
        <is>
          <t>203-023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107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203-023</t>
        </is>
      </c>
    </row>
    <row r="17" ht="24.95" customFormat="1" customHeight="1" s="1">
      <c r="A17" s="2" t="n">
        <v>30</v>
      </c>
      <c r="B17" s="24" t="n"/>
      <c r="C17" s="3" t="n"/>
      <c r="D17" s="3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93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93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93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93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93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93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93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93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93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93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93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93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93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93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104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93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93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93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93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93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93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93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93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93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93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93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93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93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93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93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116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73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4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 Luis</t>
        </is>
      </c>
      <c r="D10" s="21" t="inlineStr">
        <is>
          <t>Pozo 2A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117</t>
        </is>
      </c>
      <c r="D12" s="15" t="inlineStr">
        <is>
          <t>203-117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107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203-117</t>
        </is>
      </c>
    </row>
    <row r="17" ht="24.95" customFormat="1" customHeight="1" s="1">
      <c r="A17" s="2" t="n">
        <v>31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AVERAGE(I18:I47)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+MAX(G18:G47)</f>
        <v/>
      </c>
      <c r="I53" s="33">
        <f>+SUM(G18:G47)</f>
        <v/>
      </c>
      <c r="J53" s="33">
        <f>+COUNTIF(G18:G47,"&gt;0")</f>
        <v/>
      </c>
      <c r="K53" s="33" t="n"/>
      <c r="L53" s="121" t="n"/>
      <c r="M53" s="33" t="n"/>
      <c r="N53" s="33">
        <f>+SUM(J18:J47)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74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6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San Luis</t>
        </is>
      </c>
      <c r="D10" s="21" t="inlineStr">
        <is>
          <t>Pozo 3A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118</t>
        </is>
      </c>
      <c r="D12" s="15" t="inlineStr">
        <is>
          <t>203-118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107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203-118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7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6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El Tranque</t>
        </is>
      </c>
      <c r="D10" s="21" t="inlineStr">
        <is>
          <t>Pozo 1A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090</t>
        </is>
      </c>
      <c r="D12" s="15" t="inlineStr">
        <is>
          <t>203-090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203-090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76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5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El tranque</t>
        </is>
      </c>
      <c r="D10" s="21" t="inlineStr">
        <is>
          <t>Pozo 2A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113</t>
        </is>
      </c>
      <c r="D12" s="15" t="inlineStr">
        <is>
          <t>203-113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203-113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inlineStr">
        <is>
          <t>Bomba en Reparacion</t>
        </is>
      </c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AVERAGE(G18:G47)</f>
        <v/>
      </c>
      <c r="H49" s="37" t="n"/>
      <c r="I49" s="37">
        <f>AVERAGE(I18:I47)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SUM(G18:G47)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+AVERAGE(I18:I47)</f>
        <v/>
      </c>
      <c r="H53" s="38">
        <f>+MAX(G18:G47)</f>
        <v/>
      </c>
      <c r="I53" s="33">
        <f>+SUM(G18:G47)</f>
        <v/>
      </c>
      <c r="J53" s="33">
        <f>+COUNTIF(G18:G47,"&gt;0")</f>
        <v/>
      </c>
      <c r="K53" s="33" t="n"/>
      <c r="L53" s="121" t="n"/>
      <c r="M53" s="33" t="n"/>
      <c r="N53" s="33">
        <f>+SUM(J18:J47)</f>
        <v/>
      </c>
    </row>
    <row r="54" ht="10.5" customHeight="1"/>
    <row r="65" hidden="1" ht="12.75" customHeight="1"/>
    <row r="81" hidden="1" ht="12.75" customHeight="1"/>
    <row r="97" hidden="1" ht="12.75" customHeight="1"/>
    <row r="113" hidden="1" ht="12.75" customHeight="1"/>
    <row r="65473" hidden="1" ht="12.75" customHeight="1"/>
    <row r="65489" hidden="1" ht="12.75" customHeight="1"/>
    <row r="65505" hidden="1" ht="12.75" customHeight="1"/>
    <row r="65521" hidden="1" ht="12.75" customHeight="1"/>
    <row r="65536" ht="7.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77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9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El Tranque</t>
        </is>
      </c>
      <c r="D10" s="21" t="inlineStr">
        <is>
          <t>Pozo 3A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114</t>
        </is>
      </c>
      <c r="D12" s="15" t="inlineStr">
        <is>
          <t>203-114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203-114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+MAX(G18:G47)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81" ht="12.75" customHeight="1"/>
    <row r="97" ht="12.75" customHeight="1"/>
    <row r="113" ht="12.75" customHeight="1"/>
    <row r="65473" ht="12.75" customHeight="1"/>
    <row r="65489" ht="12.75" customHeight="1"/>
    <row r="65505" ht="12.75" customHeight="1"/>
    <row r="65521" ht="12.75" customHeight="1"/>
    <row r="65536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78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3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El Tranque</t>
        </is>
      </c>
      <c r="D10" s="21" t="inlineStr">
        <is>
          <t>Pozo 4A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087</t>
        </is>
      </c>
      <c r="D12" s="15" t="inlineStr">
        <is>
          <t>203-087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203-087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7.5" customHeight="1"/>
    <row r="81" hidden="1" ht="12.75" customHeight="1"/>
    <row r="97" hidden="1" ht="12.75" customHeight="1"/>
    <row r="113" hidden="1" ht="12.75" customHeight="1"/>
    <row r="65473" hidden="1" ht="12.75" customHeight="1"/>
    <row r="65489" hidden="1" ht="12.75" customHeight="1"/>
    <row r="65505" hidden="1" ht="12.75" customHeight="1"/>
    <row r="65521" hidden="1" ht="12.75" customHeight="1"/>
    <row r="65536" hidden="1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79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95" zoomScaleNormal="95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>: El Tranque</t>
        </is>
      </c>
      <c r="D10" s="21" t="inlineStr">
        <is>
          <t>Pozo 5A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5" t="inlineStr">
        <is>
          <t>: 091</t>
        </is>
      </c>
      <c r="D12" s="15" t="inlineStr">
        <is>
          <t>203-091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203-091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inlineStr">
        <is>
          <t>Bomba Quemada</t>
        </is>
      </c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5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5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5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5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5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5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5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5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5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5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5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5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5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25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5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5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5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5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5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5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5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5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5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5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5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5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5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5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25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25" t="n"/>
      <c r="F48" s="3" t="n">
        <v>30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 t="n"/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+AVERAGE(I18:I47)</f>
        <v/>
      </c>
      <c r="H53" s="38">
        <f>+MAX(G18:G47)</f>
        <v/>
      </c>
      <c r="I53" s="33">
        <f>+SUM(G18:G47)</f>
        <v/>
      </c>
      <c r="J53" s="33">
        <f>+COUNTIF(G18:G47,"&gt;0")</f>
        <v/>
      </c>
      <c r="K53" s="33" t="n"/>
      <c r="L53" s="121" t="n"/>
      <c r="M53" s="33" t="n"/>
      <c r="N53" s="33">
        <f>+SUM(J18:J47)</f>
        <v/>
      </c>
    </row>
    <row r="54" ht="35.25" customHeight="1"/>
    <row r="65" ht="0.75" customHeight="1"/>
    <row r="81" hidden="1" ht="12.75" customHeight="1"/>
    <row r="97" hidden="1" ht="12.75" customHeight="1"/>
    <row r="113" hidden="1" ht="12.75" customHeight="1"/>
    <row r="65473" hidden="1" ht="12.75" customHeight="1"/>
    <row r="65489" hidden="1" ht="12.75" customHeight="1"/>
    <row r="65505" hidden="1" ht="12.75" customHeight="1"/>
    <row r="65521" hidden="1" ht="12.75" customHeight="1"/>
    <row r="65536" hidden="1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Sta. Marta</t>
        </is>
      </c>
      <c r="D10" s="21" t="inlineStr">
        <is>
          <t>Pozo 2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121</t>
        </is>
      </c>
      <c r="D12" s="15" t="inlineStr">
        <is>
          <t>203-121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203-121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4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80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2" zoomScale="93" zoomScaleNormal="93" zoomScaleSheetLayoutView="80" workbookViewId="0">
      <selection activeCell="K18" sqref="K18:L49"/>
    </sheetView>
  </sheetViews>
  <sheetFormatPr baseColWidth="10" defaultColWidth="32.5703125" defaultRowHeight="0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 ht="12.75" customHeight="1">
      <c r="A1" s="8" t="n"/>
      <c r="B1" s="9" t="n"/>
      <c r="C1" s="9" t="n"/>
      <c r="D1" s="9" t="n"/>
      <c r="E1" s="10" t="n"/>
    </row>
    <row r="2" ht="12.75" customHeight="1">
      <c r="A2" s="11" t="n"/>
      <c r="B2" s="12" t="n"/>
      <c r="C2" s="12" t="n"/>
      <c r="D2" s="12" t="n"/>
      <c r="E2" s="13" t="n"/>
    </row>
    <row r="3" ht="12.75" customHeight="1">
      <c r="A3" s="11" t="n"/>
      <c r="B3" s="12" t="n"/>
      <c r="C3" s="12" t="n"/>
      <c r="D3" s="12" t="n"/>
      <c r="E3" s="13" t="n"/>
    </row>
    <row r="4" ht="12.75" customHeight="1">
      <c r="A4" s="11" t="n"/>
      <c r="B4" s="12" t="n"/>
      <c r="C4" s="12" t="n"/>
      <c r="D4" s="12" t="n"/>
      <c r="E4" s="13" t="n"/>
    </row>
    <row r="5" ht="12.75" customHeight="1">
      <c r="A5" s="11" t="n"/>
      <c r="B5" s="12" t="n"/>
      <c r="C5" s="12" t="n"/>
      <c r="D5" s="12" t="n"/>
      <c r="E5" s="13" t="n"/>
    </row>
    <row r="6" ht="12.75" customHeight="1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 ht="12.75" customHeight="1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 ht="12.75" customHeight="1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 ht="12.75" customHeight="1">
      <c r="A10" s="124" t="inlineStr">
        <is>
          <t>Recinto</t>
        </is>
      </c>
      <c r="C10" s="21" t="inlineStr">
        <is>
          <t xml:space="preserve">: El tranque </t>
        </is>
      </c>
      <c r="D10" s="21" t="inlineStr">
        <is>
          <t>Pozo 6A</t>
        </is>
      </c>
      <c r="E10" s="16" t="n"/>
    </row>
    <row r="11" ht="12.75" customHeight="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 ht="12.75" customHeight="1">
      <c r="A12" s="22" t="inlineStr">
        <is>
          <t>Codigo de Obra SISS</t>
        </is>
      </c>
      <c r="B12" s="125" t="n"/>
      <c r="C12" s="125" t="inlineStr">
        <is>
          <t>: 115</t>
        </is>
      </c>
      <c r="D12" s="15" t="inlineStr">
        <is>
          <t>203-115</t>
        </is>
      </c>
      <c r="E12" s="16" t="n"/>
    </row>
    <row r="13" ht="12.75" customHeight="1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203-115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  <c r="J50" s="1">
        <f>+$H$17/1000*60*60*G50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7.5" customHeight="1"/>
    <row r="81" hidden="1" ht="12.75" customHeight="1"/>
    <row r="97" hidden="1" ht="12.75" customHeight="1"/>
    <row r="113" hidden="1" ht="12.75" customHeight="1"/>
    <row r="65473" hidden="1" ht="12.75" customHeight="1"/>
    <row r="65489" hidden="1" ht="12.75" customHeight="1"/>
    <row r="65505" hidden="1" ht="12.75" customHeight="1"/>
    <row r="65521" hidden="1" ht="12.75" customHeight="1"/>
    <row r="65536" hidden="1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81.xml><?xml version="1.0" encoding="utf-8"?>
<worksheet xmlns="http://schemas.openxmlformats.org/spreadsheetml/2006/main">
  <sheetPr>
    <tabColor rgb="FFFFFF00"/>
    <outlinePr summaryBelow="1" summaryRight="1"/>
    <pageSetUpPr/>
  </sheetPr>
  <dimension ref="A1:N53"/>
  <sheetViews>
    <sheetView topLeftCell="A5" workbookViewId="0">
      <selection activeCell="K18" sqref="K18:L49"/>
    </sheetView>
  </sheetViews>
  <sheetFormatPr baseColWidth="10" defaultColWidth="32.5703125" defaultRowHeight="12.75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 xml:space="preserve">: San Juan </t>
        </is>
      </c>
      <c r="D10" s="21" t="inlineStr">
        <is>
          <t>Pozo 1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25" t="inlineStr">
        <is>
          <t>: 158</t>
        </is>
      </c>
      <c r="D12" s="15" t="inlineStr">
        <is>
          <t>203-158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5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203-158</t>
        </is>
      </c>
    </row>
    <row r="17" ht="24.95" customFormat="1" customHeight="1" s="1">
      <c r="A17" s="2" t="n">
        <v>30</v>
      </c>
      <c r="B17" s="24" t="n"/>
      <c r="C17" s="3" t="n"/>
      <c r="D17" s="121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3" t="n"/>
      <c r="D18" s="3" t="n"/>
      <c r="E18" s="121" t="n"/>
      <c r="F18" s="121" t="n">
        <v>1</v>
      </c>
      <c r="G18" s="121">
        <f>B18-B17</f>
        <v/>
      </c>
      <c r="H18" s="121" t="n"/>
      <c r="I18" s="121" t="n"/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121" t="n"/>
      <c r="C19" s="3" t="n"/>
      <c r="D19" s="121" t="n"/>
      <c r="E19" s="121" t="n"/>
      <c r="F19" s="121" t="n">
        <v>2</v>
      </c>
      <c r="G19" s="121">
        <f>B19-B18</f>
        <v/>
      </c>
      <c r="H19" s="121" t="n"/>
      <c r="I19" s="121" t="n"/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121" t="n"/>
      <c r="C20" s="3" t="n"/>
      <c r="D20" s="121" t="n"/>
      <c r="E20" s="121" t="n"/>
      <c r="F20" s="121" t="n">
        <v>3</v>
      </c>
      <c r="G20" s="121">
        <f>B20-B19</f>
        <v/>
      </c>
      <c r="H20" s="121" t="n"/>
      <c r="I20" s="121" t="n"/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121" t="n"/>
      <c r="C21" s="3" t="n"/>
      <c r="D21" s="121" t="n"/>
      <c r="E21" s="121" t="n"/>
      <c r="F21" s="121" t="n">
        <v>4</v>
      </c>
      <c r="G21" s="121">
        <f>B21-B20</f>
        <v/>
      </c>
      <c r="H21" s="121" t="n"/>
      <c r="I21" s="121" t="n"/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121" t="n"/>
      <c r="C22" s="3" t="n"/>
      <c r="D22" s="121" t="n"/>
      <c r="E22" s="121" t="n"/>
      <c r="F22" s="121" t="n">
        <v>5</v>
      </c>
      <c r="G22" s="121">
        <f>B22-B21</f>
        <v/>
      </c>
      <c r="H22" s="121" t="n"/>
      <c r="I22" s="121" t="n"/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121" t="n"/>
      <c r="C23" s="3" t="n"/>
      <c r="D23" s="121" t="n"/>
      <c r="E23" s="121" t="n"/>
      <c r="F23" s="121" t="n">
        <v>6</v>
      </c>
      <c r="G23" s="121">
        <f>B23-B22</f>
        <v/>
      </c>
      <c r="H23" s="121" t="n"/>
      <c r="I23" s="121" t="n"/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121" t="n"/>
      <c r="C24" s="3" t="n"/>
      <c r="D24" s="121" t="n"/>
      <c r="E24" s="121" t="n"/>
      <c r="F24" s="121" t="n">
        <v>7</v>
      </c>
      <c r="G24" s="121">
        <f>B24-B23</f>
        <v/>
      </c>
      <c r="H24" s="121" t="n"/>
      <c r="I24" s="121" t="n"/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121" t="n"/>
      <c r="C25" s="3" t="n"/>
      <c r="D25" s="121" t="n"/>
      <c r="E25" s="121" t="n"/>
      <c r="F25" s="121" t="n">
        <v>8</v>
      </c>
      <c r="G25" s="121">
        <f>B25-B24</f>
        <v/>
      </c>
      <c r="H25" s="121" t="n"/>
      <c r="I25" s="121" t="n"/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121" t="n"/>
      <c r="C26" s="3" t="n"/>
      <c r="D26" s="121" t="n"/>
      <c r="E26" s="121" t="n"/>
      <c r="F26" s="121" t="n">
        <v>9</v>
      </c>
      <c r="G26" s="121">
        <f>B26-B25</f>
        <v/>
      </c>
      <c r="H26" s="121" t="n"/>
      <c r="I26" s="121" t="n"/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121" t="n"/>
      <c r="C27" s="3" t="n"/>
      <c r="D27" s="121" t="n"/>
      <c r="E27" s="121" t="n"/>
      <c r="F27" s="121" t="n">
        <v>10</v>
      </c>
      <c r="G27" s="121">
        <f>B27-B26</f>
        <v/>
      </c>
      <c r="H27" s="121" t="n"/>
      <c r="I27" s="121" t="n"/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121" t="n"/>
      <c r="C28" s="3" t="n"/>
      <c r="D28" s="121" t="n"/>
      <c r="E28" s="121" t="n"/>
      <c r="F28" s="121" t="n">
        <v>11</v>
      </c>
      <c r="G28" s="121">
        <f>B28-B27</f>
        <v/>
      </c>
      <c r="H28" s="121" t="n"/>
      <c r="I28" s="121" t="n"/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121" t="n"/>
      <c r="C29" s="3" t="n"/>
      <c r="D29" s="121" t="n"/>
      <c r="E29" s="121" t="n"/>
      <c r="F29" s="121" t="n">
        <v>12</v>
      </c>
      <c r="G29" s="121">
        <f>B29-B28</f>
        <v/>
      </c>
      <c r="H29" s="121" t="n"/>
      <c r="I29" s="121" t="n"/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121" t="n"/>
      <c r="C30" s="3" t="n"/>
      <c r="D30" s="121" t="n"/>
      <c r="E30" s="121" t="n"/>
      <c r="F30" s="121" t="n">
        <v>13</v>
      </c>
      <c r="G30" s="121">
        <f>B30-B29</f>
        <v/>
      </c>
      <c r="H30" s="121" t="n"/>
      <c r="I30" s="121" t="n"/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121" t="n"/>
      <c r="C31" s="3" t="n"/>
      <c r="D31" s="121" t="n"/>
      <c r="E31" s="121" t="n"/>
      <c r="F31" s="121" t="n">
        <v>14</v>
      </c>
      <c r="G31" s="121">
        <f>B31-B30</f>
        <v/>
      </c>
      <c r="H31" s="121" t="n"/>
      <c r="I31" s="121" t="n"/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1" t="n"/>
      <c r="C32" s="42" t="n"/>
      <c r="D32" s="42" t="n"/>
      <c r="E32" s="41" t="n"/>
      <c r="F32" s="121" t="n">
        <v>15</v>
      </c>
      <c r="G32" s="121">
        <f>B32-B31</f>
        <v/>
      </c>
      <c r="H32" s="121" t="n"/>
      <c r="I32" s="121" t="n"/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121" t="n"/>
      <c r="C33" s="3" t="n"/>
      <c r="D33" s="121" t="n"/>
      <c r="E33" s="121" t="n"/>
      <c r="F33" s="121" t="n">
        <v>16</v>
      </c>
      <c r="G33" s="121">
        <f>B33-B32</f>
        <v/>
      </c>
      <c r="H33" s="121" t="n"/>
      <c r="I33" s="121" t="n"/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121" t="n"/>
      <c r="C34" s="3" t="n"/>
      <c r="D34" s="121" t="n"/>
      <c r="E34" s="121" t="n"/>
      <c r="F34" s="121" t="n">
        <v>17</v>
      </c>
      <c r="G34" s="121">
        <f>B34-B33</f>
        <v/>
      </c>
      <c r="H34" s="121" t="n"/>
      <c r="I34" s="121" t="n"/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121" t="n"/>
      <c r="C35" s="3" t="n"/>
      <c r="D35" s="121" t="n"/>
      <c r="E35" s="121" t="n"/>
      <c r="F35" s="121" t="n">
        <v>18</v>
      </c>
      <c r="G35" s="121">
        <f>B35-B34</f>
        <v/>
      </c>
      <c r="H35" s="121" t="n"/>
      <c r="I35" s="121" t="n"/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121" t="n"/>
      <c r="C36" s="3" t="n"/>
      <c r="D36" s="121" t="n"/>
      <c r="E36" s="121" t="n"/>
      <c r="F36" s="121" t="n">
        <v>19</v>
      </c>
      <c r="G36" s="121">
        <f>B36-B35</f>
        <v/>
      </c>
      <c r="H36" s="121" t="n"/>
      <c r="I36" s="121" t="n"/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121" t="n"/>
      <c r="C37" s="3" t="n"/>
      <c r="D37" s="121" t="n"/>
      <c r="E37" s="121" t="n"/>
      <c r="F37" s="121" t="n">
        <v>20</v>
      </c>
      <c r="G37" s="121">
        <f>B37-B36</f>
        <v/>
      </c>
      <c r="H37" s="121" t="n"/>
      <c r="I37" s="121" t="n"/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121" t="n"/>
      <c r="C38" s="3" t="n"/>
      <c r="D38" s="121" t="n"/>
      <c r="E38" s="121" t="n"/>
      <c r="F38" s="121" t="n">
        <v>21</v>
      </c>
      <c r="G38" s="121">
        <f>B38-B37</f>
        <v/>
      </c>
      <c r="H38" s="121" t="n"/>
      <c r="I38" s="121" t="n"/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121" t="n"/>
      <c r="C39" s="3" t="n"/>
      <c r="D39" s="121" t="n"/>
      <c r="E39" s="121" t="n"/>
      <c r="F39" s="121" t="n">
        <v>22</v>
      </c>
      <c r="G39" s="121">
        <f>B39-B38</f>
        <v/>
      </c>
      <c r="H39" s="121" t="n"/>
      <c r="I39" s="121" t="n"/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121" t="n"/>
      <c r="C40" s="3" t="n"/>
      <c r="D40" s="121" t="n"/>
      <c r="E40" s="121" t="n"/>
      <c r="F40" s="121" t="n">
        <v>23</v>
      </c>
      <c r="G40" s="121">
        <f>B40-B39</f>
        <v/>
      </c>
      <c r="H40" s="121" t="n"/>
      <c r="I40" s="121" t="n"/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121" t="n"/>
      <c r="C41" s="3" t="n"/>
      <c r="D41" s="121" t="n"/>
      <c r="E41" s="121" t="n"/>
      <c r="F41" s="121" t="n">
        <v>24</v>
      </c>
      <c r="G41" s="121">
        <f>B41-B40</f>
        <v/>
      </c>
      <c r="H41" s="121" t="n"/>
      <c r="I41" s="121" t="n"/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121" t="n"/>
      <c r="C42" s="3" t="n"/>
      <c r="D42" s="121" t="n"/>
      <c r="E42" s="121" t="n"/>
      <c r="F42" s="121" t="n">
        <v>25</v>
      </c>
      <c r="G42" s="121">
        <f>B42-B41</f>
        <v/>
      </c>
      <c r="H42" s="121" t="n"/>
      <c r="I42" s="121" t="n"/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121" t="n"/>
      <c r="C43" s="3" t="n"/>
      <c r="D43" s="121" t="n"/>
      <c r="E43" s="121" t="n"/>
      <c r="F43" s="121" t="n">
        <v>26</v>
      </c>
      <c r="G43" s="121">
        <f>B43-B42</f>
        <v/>
      </c>
      <c r="H43" s="121" t="n"/>
      <c r="I43" s="121" t="n"/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121" t="n"/>
      <c r="C44" s="3" t="n"/>
      <c r="D44" s="121" t="n"/>
      <c r="E44" s="121" t="n"/>
      <c r="F44" s="121" t="n">
        <v>27</v>
      </c>
      <c r="G44" s="121">
        <f>B44-B43</f>
        <v/>
      </c>
      <c r="H44" s="121" t="n"/>
      <c r="I44" s="121" t="n"/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121" t="n"/>
      <c r="C45" s="3" t="n"/>
      <c r="D45" s="121" t="n"/>
      <c r="E45" s="121" t="n"/>
      <c r="F45" s="121" t="n">
        <v>28</v>
      </c>
      <c r="G45" s="121">
        <f>B45-B44</f>
        <v/>
      </c>
      <c r="H45" s="121" t="n"/>
      <c r="I45" s="121" t="n"/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121" t="n"/>
      <c r="C46" s="3" t="n"/>
      <c r="D46" s="121" t="n"/>
      <c r="E46" s="121" t="n"/>
      <c r="F46" s="121" t="n">
        <v>29</v>
      </c>
      <c r="G46" s="121">
        <f>B46-B45</f>
        <v/>
      </c>
      <c r="H46" s="121" t="n"/>
      <c r="I46" s="121" t="n"/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9" t="n"/>
      <c r="C47" s="121" t="n"/>
      <c r="D47" s="29" t="n"/>
      <c r="E47" s="121" t="n"/>
      <c r="F47" s="29" t="n">
        <v>30</v>
      </c>
      <c r="G47" s="121">
        <f>B47-B46</f>
        <v/>
      </c>
      <c r="H47" s="121" t="n"/>
      <c r="I47" s="121" t="n"/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9" t="n"/>
      <c r="C48" s="29" t="n"/>
      <c r="D48" s="29" t="n"/>
      <c r="E48" s="121" t="n"/>
      <c r="F48" s="30" t="n"/>
      <c r="G48" s="121">
        <f>B48-B47</f>
        <v/>
      </c>
      <c r="H48" s="121" t="n"/>
      <c r="I48" s="121" t="n"/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121" t="n"/>
      <c r="F49" s="30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G50" s="36">
        <f>SUM(G18:G48)</f>
        <v/>
      </c>
      <c r="H50" s="32" t="n"/>
      <c r="I50" s="35" t="n"/>
      <c r="J50" s="1">
        <f>SUM(J18:J48)</f>
        <v/>
      </c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F52" s="121" t="n"/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E53">
        <f>+H16</f>
        <v/>
      </c>
      <c r="G53" s="38">
        <f>+AVERAGE(I18:I48)</f>
        <v/>
      </c>
      <c r="H53" s="76">
        <f>+_xlfn.XLOOKUP(MAX(I18:I48),I18:I48,G18:G48)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7.5" customHeight="1"/>
    <row r="81" hidden="1" ht="12.75" customHeight="1"/>
    <row r="97" hidden="1" ht="12.75" customHeight="1"/>
    <row r="113" hidden="1" ht="12.75" customHeight="1"/>
    <row r="65473" hidden="1" ht="12.75" customHeight="1"/>
    <row r="65489" hidden="1" ht="12.75" customHeight="1"/>
    <row r="65505" hidden="1" ht="12.75" customHeight="1"/>
    <row r="65521" hidden="1" ht="12.75" customHeight="1"/>
    <row r="65536" hidden="1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I18:I48">
    <cfRule type="top10" rank="1" priority="7" dxfId="1"/>
  </conditionalFormatting>
  <conditionalFormatting sqref="L4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>
  <sheetPr>
    <tabColor rgb="FFFFFF00"/>
    <outlinePr summaryBelow="1" summaryRight="1"/>
    <pageSetUpPr/>
  </sheetPr>
  <dimension ref="A1:N53"/>
  <sheetViews>
    <sheetView topLeftCell="A37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37.5703125" customWidth="1" min="15" max="15"/>
    <col width="7" customWidth="1" min="16" max="29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Santa Adela</t>
        </is>
      </c>
      <c r="D10" s="21" t="inlineStr">
        <is>
          <t>Pozo 10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25" t="inlineStr">
        <is>
          <t>: 167</t>
        </is>
      </c>
      <c r="D12" s="15" t="inlineStr">
        <is>
          <t>203-167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5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203-167</t>
        </is>
      </c>
    </row>
    <row r="17" ht="24.95" customFormat="1" customHeight="1" s="1">
      <c r="A17" s="2" t="n">
        <v>30</v>
      </c>
      <c r="B17" s="24" t="n"/>
      <c r="C17" s="3" t="n"/>
      <c r="D17" s="121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3" t="n"/>
      <c r="D18" s="3" t="n"/>
      <c r="E18" s="121" t="n"/>
      <c r="F18" s="121" t="n">
        <v>1</v>
      </c>
      <c r="G18" s="121" t="n"/>
      <c r="H18" s="121" t="n"/>
      <c r="I18" s="121" t="n"/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121" t="n"/>
      <c r="C19" s="3" t="n"/>
      <c r="D19" s="121" t="n"/>
      <c r="E19" s="121" t="n"/>
      <c r="F19" s="121" t="n">
        <v>2</v>
      </c>
      <c r="G19" s="121" t="n"/>
      <c r="H19" s="121" t="n"/>
      <c r="I19" s="121" t="n"/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121" t="n"/>
      <c r="C20" s="3" t="n"/>
      <c r="D20" s="121" t="n"/>
      <c r="E20" s="121" t="n"/>
      <c r="F20" s="121" t="n">
        <v>3</v>
      </c>
      <c r="G20" s="121" t="n"/>
      <c r="H20" s="121" t="n"/>
      <c r="I20" s="121" t="n"/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121" t="n"/>
      <c r="C21" s="3" t="n"/>
      <c r="D21" s="121" t="n"/>
      <c r="E21" s="121" t="n"/>
      <c r="F21" s="121" t="n">
        <v>4</v>
      </c>
      <c r="G21" s="121" t="n"/>
      <c r="H21" s="121" t="n"/>
      <c r="I21" s="121" t="n"/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121" t="n"/>
      <c r="C22" s="3" t="n"/>
      <c r="D22" s="121" t="n"/>
      <c r="E22" s="121" t="n"/>
      <c r="F22" s="121" t="n">
        <v>5</v>
      </c>
      <c r="G22" s="121" t="n"/>
      <c r="H22" s="121" t="n"/>
      <c r="I22" s="121" t="n"/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121" t="n"/>
      <c r="C23" s="3" t="n"/>
      <c r="D23" s="121" t="n"/>
      <c r="E23" s="121" t="n"/>
      <c r="F23" s="121" t="n">
        <v>6</v>
      </c>
      <c r="G23" s="121" t="n"/>
      <c r="H23" s="121" t="n"/>
      <c r="I23" s="121" t="n"/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121" t="n"/>
      <c r="C24" s="3" t="n"/>
      <c r="D24" s="121" t="n"/>
      <c r="E24" s="121" t="n"/>
      <c r="F24" s="121" t="n">
        <v>7</v>
      </c>
      <c r="G24" s="121" t="n"/>
      <c r="H24" s="121" t="n"/>
      <c r="I24" s="121" t="n"/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121" t="n"/>
      <c r="C25" s="3" t="n"/>
      <c r="D25" s="121" t="n"/>
      <c r="E25" s="121" t="n"/>
      <c r="F25" s="121" t="n">
        <v>8</v>
      </c>
      <c r="G25" s="121" t="n"/>
      <c r="H25" s="121" t="n"/>
      <c r="I25" s="121" t="n"/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121" t="n"/>
      <c r="C26" s="3" t="n"/>
      <c r="D26" s="121" t="n"/>
      <c r="E26" s="121" t="n"/>
      <c r="F26" s="121" t="n">
        <v>9</v>
      </c>
      <c r="G26" s="121" t="n"/>
      <c r="H26" s="121" t="n"/>
      <c r="I26" s="121" t="n"/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121" t="n"/>
      <c r="C27" s="3" t="n"/>
      <c r="D27" s="121" t="n"/>
      <c r="E27" s="121" t="n"/>
      <c r="F27" s="121" t="n">
        <v>10</v>
      </c>
      <c r="G27" s="121" t="n"/>
      <c r="H27" s="121" t="n"/>
      <c r="I27" s="121" t="n"/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121" t="n"/>
      <c r="C28" s="3" t="n"/>
      <c r="D28" s="121" t="n"/>
      <c r="E28" s="121" t="n"/>
      <c r="F28" s="121" t="n">
        <v>11</v>
      </c>
      <c r="G28" s="121">
        <f>B28-B27</f>
        <v/>
      </c>
      <c r="H28" s="121" t="n"/>
      <c r="I28" s="121" t="n"/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121" t="n"/>
      <c r="C29" s="3" t="n"/>
      <c r="D29" s="121" t="n"/>
      <c r="E29" s="121" t="n"/>
      <c r="F29" s="121" t="n">
        <v>12</v>
      </c>
      <c r="G29" s="121">
        <f>B29-B28</f>
        <v/>
      </c>
      <c r="H29" s="121" t="n"/>
      <c r="I29" s="121" t="n"/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121" t="n"/>
      <c r="C30" s="3" t="n"/>
      <c r="D30" s="121" t="n"/>
      <c r="E30" s="121" t="n"/>
      <c r="F30" s="121" t="n">
        <v>13</v>
      </c>
      <c r="G30" s="121">
        <f>B30-B29</f>
        <v/>
      </c>
      <c r="H30" s="121" t="n"/>
      <c r="I30" s="121" t="n"/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121" t="n"/>
      <c r="C31" s="3" t="n"/>
      <c r="D31" s="121" t="n"/>
      <c r="E31" s="121" t="n"/>
      <c r="F31" s="121" t="n">
        <v>14</v>
      </c>
      <c r="G31" s="121">
        <f>B31-B30</f>
        <v/>
      </c>
      <c r="H31" s="121" t="n"/>
      <c r="I31" s="121" t="n"/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1" t="n"/>
      <c r="C32" s="42" t="n"/>
      <c r="D32" s="41" t="n"/>
      <c r="E32" s="41" t="n"/>
      <c r="F32" s="121" t="n">
        <v>15</v>
      </c>
      <c r="G32" s="121">
        <f>B32-B31</f>
        <v/>
      </c>
      <c r="H32" s="121" t="n"/>
      <c r="I32" s="121" t="n"/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121" t="n"/>
      <c r="C33" s="3" t="n"/>
      <c r="D33" s="121" t="n"/>
      <c r="E33" s="121" t="n"/>
      <c r="F33" s="121" t="n">
        <v>16</v>
      </c>
      <c r="G33" s="121">
        <f>B33-B32</f>
        <v/>
      </c>
      <c r="H33" s="121" t="n"/>
      <c r="I33" s="121" t="n"/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121" t="n"/>
      <c r="C34" s="3" t="n"/>
      <c r="D34" s="121" t="n"/>
      <c r="E34" s="121" t="n"/>
      <c r="F34" s="121" t="n">
        <v>17</v>
      </c>
      <c r="G34" s="121">
        <f>B34-B33</f>
        <v/>
      </c>
      <c r="H34" s="121" t="n"/>
      <c r="I34" s="121" t="n"/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121" t="n"/>
      <c r="C35" s="3" t="n"/>
      <c r="D35" s="121" t="n"/>
      <c r="E35" s="121" t="n"/>
      <c r="F35" s="121" t="n">
        <v>18</v>
      </c>
      <c r="G35" s="121">
        <f>B35-B34</f>
        <v/>
      </c>
      <c r="H35" s="121" t="n"/>
      <c r="I35" s="121" t="n"/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121" t="n"/>
      <c r="C36" s="3" t="n"/>
      <c r="D36" s="121" t="n"/>
      <c r="E36" s="121" t="n"/>
      <c r="F36" s="121" t="n">
        <v>19</v>
      </c>
      <c r="G36" s="121">
        <f>B36-B35</f>
        <v/>
      </c>
      <c r="H36" s="121" t="n"/>
      <c r="I36" s="121" t="n"/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121" t="n"/>
      <c r="C37" s="3" t="n"/>
      <c r="D37" s="121" t="n"/>
      <c r="E37" s="121" t="n"/>
      <c r="F37" s="121" t="n">
        <v>20</v>
      </c>
      <c r="G37" s="121">
        <f>B37-B36</f>
        <v/>
      </c>
      <c r="H37" s="121" t="n"/>
      <c r="I37" s="121" t="n"/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121" t="n"/>
      <c r="C38" s="3" t="n"/>
      <c r="D38" s="121" t="n"/>
      <c r="E38" s="121" t="n"/>
      <c r="F38" s="121" t="n">
        <v>21</v>
      </c>
      <c r="G38" s="121">
        <f>B38-B37</f>
        <v/>
      </c>
      <c r="H38" s="121" t="n"/>
      <c r="I38" s="121" t="n"/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121" t="n"/>
      <c r="C39" s="3" t="n"/>
      <c r="D39" s="121" t="n"/>
      <c r="E39" s="121" t="n"/>
      <c r="F39" s="121" t="n">
        <v>22</v>
      </c>
      <c r="G39" s="121">
        <f>B39-B38</f>
        <v/>
      </c>
      <c r="H39" s="121" t="n"/>
      <c r="I39" s="121" t="n"/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121" t="n"/>
      <c r="C40" s="3" t="n"/>
      <c r="D40" s="121" t="n"/>
      <c r="E40" s="121" t="n"/>
      <c r="F40" s="121" t="n">
        <v>23</v>
      </c>
      <c r="G40" s="121">
        <f>B40-B39</f>
        <v/>
      </c>
      <c r="H40" s="121" t="n"/>
      <c r="I40" s="121" t="n"/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121" t="n"/>
      <c r="C41" s="3" t="n"/>
      <c r="D41" s="121" t="n"/>
      <c r="E41" s="121" t="n"/>
      <c r="F41" s="121" t="n">
        <v>24</v>
      </c>
      <c r="G41" s="121">
        <f>B41-B40</f>
        <v/>
      </c>
      <c r="H41" s="121" t="n"/>
      <c r="I41" s="121" t="n"/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121" t="n"/>
      <c r="C42" s="3" t="n"/>
      <c r="D42" s="121" t="n"/>
      <c r="E42" s="121" t="n"/>
      <c r="F42" s="121" t="n">
        <v>25</v>
      </c>
      <c r="G42" s="121">
        <f>B42-B41</f>
        <v/>
      </c>
      <c r="H42" s="121" t="n"/>
      <c r="I42" s="121" t="n"/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121" t="n"/>
      <c r="C43" s="3" t="n"/>
      <c r="D43" s="121" t="n"/>
      <c r="E43" s="121" t="inlineStr">
        <is>
          <t> </t>
        </is>
      </c>
      <c r="F43" s="121" t="n">
        <v>26</v>
      </c>
      <c r="G43" s="121">
        <f>B43-B42</f>
        <v/>
      </c>
      <c r="H43" s="121" t="n"/>
      <c r="I43" s="121" t="n"/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121" t="n"/>
      <c r="C44" s="3" t="n"/>
      <c r="D44" s="121" t="n"/>
      <c r="E44" s="121" t="n"/>
      <c r="F44" s="121" t="n">
        <v>27</v>
      </c>
      <c r="G44" s="121">
        <f>B44-B43</f>
        <v/>
      </c>
      <c r="H44" s="121" t="n"/>
      <c r="I44" s="121" t="n"/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121" t="n"/>
      <c r="C45" s="3" t="n"/>
      <c r="D45" s="121" t="n"/>
      <c r="E45" s="121" t="n"/>
      <c r="F45" s="121" t="n">
        <v>28</v>
      </c>
      <c r="G45" s="121">
        <f>B45-B44</f>
        <v/>
      </c>
      <c r="H45" s="121" t="n"/>
      <c r="I45" s="121" t="n"/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121" t="n"/>
      <c r="C46" s="3" t="n"/>
      <c r="D46" s="121" t="n"/>
      <c r="E46" s="121" t="n"/>
      <c r="F46" s="121" t="n">
        <v>29</v>
      </c>
      <c r="G46" s="121">
        <f>B46-B45</f>
        <v/>
      </c>
      <c r="H46" s="121" t="n"/>
      <c r="I46" s="121" t="n"/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121" t="n"/>
      <c r="C47" s="121" t="n"/>
      <c r="D47" s="121" t="n"/>
      <c r="E47" s="121" t="n"/>
      <c r="F47" s="121" t="n">
        <v>30</v>
      </c>
      <c r="G47" s="121">
        <f>B47-B46</f>
        <v/>
      </c>
      <c r="H47" s="121" t="n"/>
      <c r="I47" s="121" t="n"/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21" t="n"/>
      <c r="C48" s="29" t="n"/>
      <c r="D48" s="29" t="n"/>
      <c r="E48" s="121" t="n"/>
      <c r="F48" s="121" t="n">
        <v>31</v>
      </c>
      <c r="G48" s="121">
        <f>B48-B47</f>
        <v/>
      </c>
      <c r="H48" s="121" t="n"/>
      <c r="I48" s="121" t="n"/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121" t="n"/>
      <c r="F49" s="30" t="n"/>
      <c r="G49" s="37">
        <f>AVERAGE(G18:G48)</f>
        <v/>
      </c>
      <c r="H49" s="37">
        <f>SUM(H18:H47)</f>
        <v/>
      </c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F52" s="121" t="n"/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E53" s="105">
        <f>+H16</f>
        <v/>
      </c>
      <c r="G53" s="38">
        <f>+AVERAGE(I18:I48)</f>
        <v/>
      </c>
      <c r="H53" s="76">
        <f>+_xlfn.XLOOKUP(MAX(I18:I48),I18:I48,G18:G48)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7.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I18:I48">
    <cfRule type="top10" rank="1" priority="4" dxfId="1"/>
  </conditionalFormatting>
  <conditionalFormatting sqref="L4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>
  <sheetPr>
    <tabColor rgb="FFFFFF00"/>
    <outlinePr summaryBelow="1" summaryRight="1"/>
    <pageSetUpPr/>
  </sheetPr>
  <dimension ref="A1:N53"/>
  <sheetViews>
    <sheetView topLeftCell="A40" workbookViewId="0">
      <selection activeCell="B49" sqref="B49"/>
    </sheetView>
  </sheetViews>
  <sheetFormatPr baseColWidth="10" defaultColWidth="32.5703125" defaultRowHeight="12.75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37.5703125" customWidth="1" min="15" max="15"/>
    <col width="7" customWidth="1" min="16" max="29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 xml:space="preserve">: San Juan </t>
        </is>
      </c>
      <c r="D10" s="21" t="inlineStr">
        <is>
          <t>Pozo 2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25" t="inlineStr">
        <is>
          <t>: 163</t>
        </is>
      </c>
      <c r="D12" s="15" t="inlineStr">
        <is>
          <t>203-163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5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203-163</t>
        </is>
      </c>
    </row>
    <row r="17" ht="24.95" customFormat="1" customHeight="1" s="1">
      <c r="A17" s="2" t="n">
        <v>30</v>
      </c>
      <c r="B17" s="24" t="n"/>
      <c r="C17" s="3" t="n"/>
      <c r="D17" s="121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3" t="n"/>
      <c r="D18" s="3" t="n"/>
      <c r="E18" s="121" t="n"/>
      <c r="F18" s="121" t="n">
        <v>1</v>
      </c>
      <c r="G18" s="121">
        <f>B18-B17</f>
        <v/>
      </c>
      <c r="H18" s="121" t="n"/>
      <c r="I18" s="121" t="n"/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121" t="n"/>
      <c r="C19" s="3" t="n"/>
      <c r="D19" s="121" t="n"/>
      <c r="E19" s="121" t="n"/>
      <c r="F19" s="121" t="n">
        <v>2</v>
      </c>
      <c r="G19" s="121">
        <f>B19-B18</f>
        <v/>
      </c>
      <c r="H19" s="121" t="n"/>
      <c r="I19" s="121" t="n"/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121" t="n"/>
      <c r="C20" s="3" t="n"/>
      <c r="D20" s="121" t="n"/>
      <c r="E20" s="121" t="n"/>
      <c r="F20" s="121" t="n">
        <v>3</v>
      </c>
      <c r="G20" s="121">
        <f>B20-B19</f>
        <v/>
      </c>
      <c r="H20" s="121" t="n"/>
      <c r="I20" s="121" t="n"/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121" t="n"/>
      <c r="C21" s="3" t="n"/>
      <c r="D21" s="121" t="n"/>
      <c r="E21" s="121" t="n"/>
      <c r="F21" s="121" t="n">
        <v>4</v>
      </c>
      <c r="G21" s="121">
        <f>B21-B20</f>
        <v/>
      </c>
      <c r="H21" s="121" t="n"/>
      <c r="I21" s="121" t="n"/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121" t="n"/>
      <c r="C22" s="3" t="n"/>
      <c r="D22" s="121" t="n"/>
      <c r="E22" s="121" t="n"/>
      <c r="F22" s="121" t="n">
        <v>5</v>
      </c>
      <c r="G22" s="121">
        <f>B22-B21</f>
        <v/>
      </c>
      <c r="H22" s="121" t="n"/>
      <c r="I22" s="121" t="n"/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121" t="n"/>
      <c r="C23" s="3" t="n"/>
      <c r="D23" s="121" t="n"/>
      <c r="E23" s="121" t="n"/>
      <c r="F23" s="121" t="n">
        <v>6</v>
      </c>
      <c r="G23" s="121">
        <f>B23-B22</f>
        <v/>
      </c>
      <c r="H23" s="121" t="n"/>
      <c r="I23" s="121" t="n"/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121" t="n"/>
      <c r="C24" s="3" t="n"/>
      <c r="D24" s="121" t="n"/>
      <c r="E24" s="121" t="n"/>
      <c r="F24" s="121" t="n">
        <v>7</v>
      </c>
      <c r="G24" s="121">
        <f>B24-B23</f>
        <v/>
      </c>
      <c r="H24" s="121" t="n"/>
      <c r="I24" s="121" t="n"/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121" t="n"/>
      <c r="C25" s="3" t="n"/>
      <c r="D25" s="121" t="n"/>
      <c r="E25" s="121" t="n"/>
      <c r="F25" s="121" t="n">
        <v>8</v>
      </c>
      <c r="G25" s="121">
        <f>B25-B24</f>
        <v/>
      </c>
      <c r="H25" s="121" t="n"/>
      <c r="I25" s="121" t="n"/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121" t="n"/>
      <c r="C26" s="3" t="n"/>
      <c r="D26" s="121" t="n"/>
      <c r="E26" s="121" t="n"/>
      <c r="F26" s="121" t="n">
        <v>9</v>
      </c>
      <c r="G26" s="121">
        <f>B26-B25</f>
        <v/>
      </c>
      <c r="H26" s="121" t="n"/>
      <c r="I26" s="121" t="n"/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121" t="n"/>
      <c r="C27" s="3" t="n"/>
      <c r="D27" s="121" t="n"/>
      <c r="E27" s="121" t="n"/>
      <c r="F27" s="121" t="n">
        <v>10</v>
      </c>
      <c r="G27" s="121">
        <f>B27-B26</f>
        <v/>
      </c>
      <c r="H27" s="121" t="n"/>
      <c r="I27" s="121" t="n"/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121" t="n"/>
      <c r="C28" s="3" t="n"/>
      <c r="D28" s="121" t="n"/>
      <c r="E28" s="121" t="n"/>
      <c r="F28" s="121" t="n">
        <v>11</v>
      </c>
      <c r="G28" s="121">
        <f>B28-B27</f>
        <v/>
      </c>
      <c r="H28" s="121" t="n"/>
      <c r="I28" s="121" t="n"/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121" t="n"/>
      <c r="C29" s="3" t="n"/>
      <c r="D29" s="121" t="n"/>
      <c r="E29" s="121" t="n"/>
      <c r="F29" s="121" t="n">
        <v>12</v>
      </c>
      <c r="G29" s="121">
        <f>B29-B28</f>
        <v/>
      </c>
      <c r="H29" s="121" t="n"/>
      <c r="I29" s="121" t="n"/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121" t="n"/>
      <c r="C30" s="3" t="n"/>
      <c r="D30" s="121" t="n"/>
      <c r="E30" s="121" t="n"/>
      <c r="F30" s="121" t="n">
        <v>13</v>
      </c>
      <c r="G30" s="121">
        <f>B30-B29</f>
        <v/>
      </c>
      <c r="H30" s="121" t="n"/>
      <c r="I30" s="121" t="n"/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121" t="n"/>
      <c r="C31" s="3" t="n"/>
      <c r="D31" s="121" t="n"/>
      <c r="E31" s="121" t="n"/>
      <c r="F31" s="121" t="n">
        <v>14</v>
      </c>
      <c r="G31" s="121">
        <f>B31-B30</f>
        <v/>
      </c>
      <c r="H31" s="121" t="n"/>
      <c r="I31" s="121" t="n"/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1" t="n"/>
      <c r="C32" s="42" t="n"/>
      <c r="D32" s="41" t="n"/>
      <c r="E32" s="41" t="n"/>
      <c r="F32" s="121" t="n">
        <v>15</v>
      </c>
      <c r="G32" s="121">
        <f>B32-B31</f>
        <v/>
      </c>
      <c r="H32" s="121" t="n"/>
      <c r="I32" s="121" t="n"/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121" t="n"/>
      <c r="C33" s="3" t="n"/>
      <c r="D33" s="121" t="n"/>
      <c r="E33" s="121" t="n"/>
      <c r="F33" s="121" t="n">
        <v>16</v>
      </c>
      <c r="G33" s="121">
        <f>B33-B32</f>
        <v/>
      </c>
      <c r="H33" s="121" t="n"/>
      <c r="I33" s="121" t="n"/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121" t="n"/>
      <c r="C34" s="3" t="n"/>
      <c r="D34" s="121" t="n"/>
      <c r="E34" s="121" t="n"/>
      <c r="F34" s="121" t="n">
        <v>17</v>
      </c>
      <c r="G34" s="121">
        <f>B34-B33</f>
        <v/>
      </c>
      <c r="H34" s="121" t="n"/>
      <c r="I34" s="121" t="n"/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121" t="n"/>
      <c r="C35" s="3" t="n"/>
      <c r="D35" s="121" t="n"/>
      <c r="E35" s="121" t="n"/>
      <c r="F35" s="121" t="n">
        <v>18</v>
      </c>
      <c r="G35" s="121">
        <f>B35-B34</f>
        <v/>
      </c>
      <c r="H35" s="121" t="n"/>
      <c r="I35" s="121" t="n"/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121" t="n"/>
      <c r="C36" s="3" t="n"/>
      <c r="D36" s="121" t="n"/>
      <c r="E36" s="121" t="n"/>
      <c r="F36" s="121" t="n">
        <v>19</v>
      </c>
      <c r="G36" s="121">
        <f>B36-B35</f>
        <v/>
      </c>
      <c r="H36" s="121" t="n"/>
      <c r="I36" s="121" t="n"/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121" t="n"/>
      <c r="C37" s="3" t="n"/>
      <c r="D37" s="121" t="n"/>
      <c r="E37" s="121" t="n"/>
      <c r="F37" s="121" t="n">
        <v>20</v>
      </c>
      <c r="G37" s="121">
        <f>B37-B36</f>
        <v/>
      </c>
      <c r="H37" s="121" t="n"/>
      <c r="I37" s="121" t="n"/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121" t="n"/>
      <c r="C38" s="3" t="n"/>
      <c r="D38" s="121" t="n"/>
      <c r="E38" s="121" t="n"/>
      <c r="F38" s="121" t="n">
        <v>21</v>
      </c>
      <c r="G38" s="121">
        <f>B38-B37</f>
        <v/>
      </c>
      <c r="H38" s="121" t="n"/>
      <c r="I38" s="121" t="n"/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121" t="n"/>
      <c r="C39" s="3" t="n"/>
      <c r="D39" s="121" t="n"/>
      <c r="E39" s="121" t="n"/>
      <c r="F39" s="121" t="n">
        <v>22</v>
      </c>
      <c r="G39" s="121">
        <f>B39-B38</f>
        <v/>
      </c>
      <c r="H39" s="121" t="n"/>
      <c r="I39" s="121" t="n"/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121" t="n"/>
      <c r="C40" s="3" t="n"/>
      <c r="D40" s="121" t="n"/>
      <c r="E40" s="121" t="n"/>
      <c r="F40" s="121" t="n">
        <v>23</v>
      </c>
      <c r="G40" s="121">
        <f>B40-B39</f>
        <v/>
      </c>
      <c r="H40" s="121" t="n"/>
      <c r="I40" s="121" t="n"/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121" t="n"/>
      <c r="C41" s="3" t="n"/>
      <c r="D41" s="121" t="n"/>
      <c r="E41" s="121" t="n"/>
      <c r="F41" s="121" t="n">
        <v>24</v>
      </c>
      <c r="G41" s="121">
        <f>B41-B40</f>
        <v/>
      </c>
      <c r="H41" s="121" t="n"/>
      <c r="I41" s="121" t="n"/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121" t="n"/>
      <c r="C42" s="3" t="n"/>
      <c r="D42" s="121" t="n"/>
      <c r="E42" s="121" t="n"/>
      <c r="F42" s="121" t="n">
        <v>25</v>
      </c>
      <c r="G42" s="121">
        <f>B42-B41</f>
        <v/>
      </c>
      <c r="H42" s="121" t="n"/>
      <c r="I42" s="121" t="n"/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121" t="n"/>
      <c r="C43" s="3" t="n"/>
      <c r="D43" s="121" t="n"/>
      <c r="E43" s="121" t="n"/>
      <c r="F43" s="121" t="n">
        <v>26</v>
      </c>
      <c r="G43" s="121">
        <f>B43-B42</f>
        <v/>
      </c>
      <c r="H43" s="121" t="n"/>
      <c r="I43" s="121" t="n"/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121" t="n"/>
      <c r="C44" s="3" t="n"/>
      <c r="D44" s="121" t="n"/>
      <c r="E44" s="121" t="n"/>
      <c r="F44" s="121" t="n">
        <v>27</v>
      </c>
      <c r="G44" s="121">
        <f>B44-B43</f>
        <v/>
      </c>
      <c r="H44" s="121" t="n"/>
      <c r="I44" s="121" t="n"/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121" t="n"/>
      <c r="C45" s="3" t="n"/>
      <c r="D45" s="121" t="n"/>
      <c r="E45" s="121" t="n"/>
      <c r="F45" s="121" t="n">
        <v>28</v>
      </c>
      <c r="G45" s="121">
        <f>B45-B44</f>
        <v/>
      </c>
      <c r="H45" s="121" t="n"/>
      <c r="I45" s="121" t="n"/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121" t="n"/>
      <c r="C46" s="3" t="n"/>
      <c r="D46" s="121" t="n"/>
      <c r="E46" s="121" t="n"/>
      <c r="F46" s="121" t="n">
        <v>29</v>
      </c>
      <c r="G46" s="121">
        <f>B46-B45</f>
        <v/>
      </c>
      <c r="H46" s="121" t="n"/>
      <c r="I46" s="121" t="n"/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9" t="n"/>
      <c r="C47" s="121" t="n"/>
      <c r="D47" s="121" t="n"/>
      <c r="E47" s="121" t="n"/>
      <c r="F47" s="121" t="n">
        <v>30</v>
      </c>
      <c r="G47" s="121">
        <f>B47-B46</f>
        <v/>
      </c>
      <c r="H47" s="121" t="n"/>
      <c r="I47" s="121" t="n"/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9" t="n"/>
      <c r="C48" s="29" t="n"/>
      <c r="D48" s="29" t="n"/>
      <c r="E48" s="121" t="n"/>
      <c r="F48" s="121" t="n">
        <v>31</v>
      </c>
      <c r="G48" s="121">
        <f>B48-B47</f>
        <v/>
      </c>
      <c r="H48" s="121" t="n"/>
      <c r="I48" s="121" t="n"/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121" t="n"/>
      <c r="F49" s="30" t="n"/>
      <c r="G49" s="37">
        <f>AVERAGE(G18:G48)</f>
        <v/>
      </c>
      <c r="H49" s="37">
        <f>SUM(H18:H47)</f>
        <v/>
      </c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F52" s="121" t="n"/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E53" s="105">
        <f>+H16</f>
        <v/>
      </c>
      <c r="G53" s="38">
        <f>+AVERAGE(I18:I48)</f>
        <v/>
      </c>
      <c r="H53" s="76">
        <f>+_xlfn.XLOOKUP(MAX(I18:I48),I18:I48,G18:G48)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7.5" customHeight="1"/>
    <row r="81" hidden="1" ht="12.75" customHeight="1"/>
    <row r="97" hidden="1" ht="12.75" customHeight="1"/>
    <row r="113" hidden="1" ht="12.75" customHeight="1"/>
    <row r="65473" hidden="1" ht="12.75" customHeight="1"/>
    <row r="65489" hidden="1" ht="12.75" customHeight="1"/>
    <row r="65505" hidden="1" ht="12.75" customHeight="1"/>
    <row r="65521" hidden="1" ht="12.75" customHeight="1"/>
    <row r="65536" hidden="1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I18:I48">
    <cfRule type="top10" rank="1" priority="8" dxfId="1"/>
  </conditionalFormatting>
  <conditionalFormatting sqref="L4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>
  <sheetPr>
    <tabColor rgb="FFFFFF00"/>
    <outlinePr summaryBelow="1" summaryRight="1"/>
    <pageSetUpPr/>
  </sheetPr>
  <dimension ref="A1:N53"/>
  <sheetViews>
    <sheetView topLeftCell="A40" workbookViewId="0">
      <selection activeCell="H54" sqref="H54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37.5703125" customWidth="1" min="15" max="15"/>
    <col width="7" customWidth="1" min="16" max="29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El Tranque</t>
        </is>
      </c>
      <c r="D10" s="21" t="inlineStr">
        <is>
          <t>Pozo 7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20" t="inlineStr">
        <is>
          <t>: 166</t>
        </is>
      </c>
      <c r="D12" s="21" t="inlineStr">
        <is>
          <t>203-166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57" t="inlineStr">
        <is>
          <t xml:space="preserve"> Caudal (l/s) </t>
        </is>
      </c>
      <c r="E16" s="28" t="inlineStr">
        <is>
          <t>Observaciones</t>
        </is>
      </c>
      <c r="H16" s="119" t="inlineStr">
        <is>
          <t>203-166</t>
        </is>
      </c>
    </row>
    <row r="17" ht="24.95" customFormat="1" customHeight="1" s="1">
      <c r="A17" s="2" t="n">
        <v>30</v>
      </c>
      <c r="B17" s="24" t="n"/>
      <c r="C17" s="3" t="n"/>
      <c r="D17" s="121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3" t="n"/>
      <c r="D18" s="3" t="n"/>
      <c r="E18" s="121" t="n"/>
      <c r="F18" s="121" t="n">
        <v>1</v>
      </c>
      <c r="G18" s="121">
        <f>B18-B17</f>
        <v/>
      </c>
      <c r="H18" s="121" t="n"/>
      <c r="I18" s="121" t="n"/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121" t="n"/>
      <c r="C19" s="3" t="n"/>
      <c r="D19" s="121" t="n"/>
      <c r="E19" s="121" t="n"/>
      <c r="F19" s="121" t="n">
        <v>2</v>
      </c>
      <c r="G19" s="121">
        <f>B19-B18</f>
        <v/>
      </c>
      <c r="H19" s="121" t="n"/>
      <c r="I19" s="121" t="n"/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121" t="n"/>
      <c r="C20" s="3" t="n"/>
      <c r="D20" s="121" t="n"/>
      <c r="E20" s="121" t="n"/>
      <c r="F20" s="121" t="n">
        <v>3</v>
      </c>
      <c r="G20" s="121">
        <f>B20-B19</f>
        <v/>
      </c>
      <c r="H20" s="121" t="n"/>
      <c r="I20" s="121" t="n"/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121" t="n"/>
      <c r="C21" s="3" t="n"/>
      <c r="D21" s="121" t="n"/>
      <c r="E21" s="121" t="n"/>
      <c r="F21" s="121" t="n">
        <v>4</v>
      </c>
      <c r="G21" s="121">
        <f>B21-B20</f>
        <v/>
      </c>
      <c r="H21" s="121" t="n"/>
      <c r="I21" s="121" t="n"/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121" t="n"/>
      <c r="C22" s="3" t="n"/>
      <c r="D22" s="121" t="n"/>
      <c r="E22" s="121" t="n"/>
      <c r="F22" s="121" t="n">
        <v>5</v>
      </c>
      <c r="G22" s="121">
        <f>B22-B21</f>
        <v/>
      </c>
      <c r="H22" s="121" t="n"/>
      <c r="I22" s="121" t="n"/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121" t="n"/>
      <c r="C23" s="3" t="n"/>
      <c r="D23" s="121" t="n"/>
      <c r="E23" s="121" t="n"/>
      <c r="F23" s="121" t="n">
        <v>6</v>
      </c>
      <c r="G23" s="121">
        <f>B23-B22</f>
        <v/>
      </c>
      <c r="H23" s="121" t="n"/>
      <c r="I23" s="121" t="n"/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121" t="n"/>
      <c r="C24" s="3" t="n"/>
      <c r="D24" s="121" t="n"/>
      <c r="E24" s="121" t="n"/>
      <c r="F24" s="121" t="n">
        <v>7</v>
      </c>
      <c r="G24" s="121">
        <f>B24-B23</f>
        <v/>
      </c>
      <c r="H24" s="121" t="n"/>
      <c r="I24" s="121" t="n"/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121" t="n"/>
      <c r="C25" s="3" t="n"/>
      <c r="D25" s="121" t="n"/>
      <c r="E25" s="121" t="n"/>
      <c r="F25" s="121" t="n">
        <v>8</v>
      </c>
      <c r="G25" s="121">
        <f>B25-B24</f>
        <v/>
      </c>
      <c r="H25" s="121" t="n"/>
      <c r="I25" s="121" t="n"/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121" t="n"/>
      <c r="C26" s="3" t="n"/>
      <c r="D26" s="121" t="n"/>
      <c r="E26" s="121" t="n"/>
      <c r="F26" s="121" t="n">
        <v>9</v>
      </c>
      <c r="G26" s="121">
        <f>B26-B25</f>
        <v/>
      </c>
      <c r="H26" s="121" t="n"/>
      <c r="I26" s="121" t="n"/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121" t="n"/>
      <c r="C27" s="3" t="n"/>
      <c r="D27" s="121" t="n"/>
      <c r="E27" s="121" t="n"/>
      <c r="F27" s="121" t="n">
        <v>10</v>
      </c>
      <c r="G27" s="121">
        <f>B27-B26</f>
        <v/>
      </c>
      <c r="H27" s="121" t="n"/>
      <c r="I27" s="121" t="n"/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121" t="n"/>
      <c r="C28" s="3" t="n"/>
      <c r="D28" s="121" t="n"/>
      <c r="E28" s="121" t="n"/>
      <c r="F28" s="121" t="n">
        <v>11</v>
      </c>
      <c r="G28" s="121">
        <f>B28-B27</f>
        <v/>
      </c>
      <c r="H28" s="121" t="n"/>
      <c r="I28" s="121" t="n"/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121" t="n"/>
      <c r="C29" s="3" t="n"/>
      <c r="D29" s="121" t="n"/>
      <c r="E29" s="121" t="n"/>
      <c r="F29" s="121" t="n">
        <v>12</v>
      </c>
      <c r="G29" s="121">
        <f>B29-B28</f>
        <v/>
      </c>
      <c r="H29" s="121" t="n"/>
      <c r="I29" s="121" t="n"/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121" t="n"/>
      <c r="C30" s="3" t="n"/>
      <c r="D30" s="121" t="n"/>
      <c r="E30" s="121" t="n"/>
      <c r="F30" s="121" t="n">
        <v>13</v>
      </c>
      <c r="G30" s="121">
        <f>B30-B29</f>
        <v/>
      </c>
      <c r="H30" s="121" t="n"/>
      <c r="I30" s="121" t="n"/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121" t="n"/>
      <c r="C31" s="3" t="n"/>
      <c r="D31" s="121" t="n"/>
      <c r="E31" s="121" t="n"/>
      <c r="F31" s="121" t="n">
        <v>14</v>
      </c>
      <c r="G31" s="121">
        <f>B31-B30</f>
        <v/>
      </c>
      <c r="H31" s="121" t="n"/>
      <c r="I31" s="121" t="n"/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1" t="n"/>
      <c r="C32" s="42" t="n"/>
      <c r="D32" s="41" t="n"/>
      <c r="E32" s="41" t="n"/>
      <c r="F32" s="121" t="n">
        <v>15</v>
      </c>
      <c r="G32" s="121">
        <f>B32-B31</f>
        <v/>
      </c>
      <c r="H32" s="121" t="n"/>
      <c r="I32" s="121" t="n"/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121" t="n"/>
      <c r="C33" s="3" t="n"/>
      <c r="D33" s="121" t="n"/>
      <c r="E33" s="121" t="n"/>
      <c r="F33" s="121" t="n">
        <v>16</v>
      </c>
      <c r="G33" s="121">
        <f>B33-B32</f>
        <v/>
      </c>
      <c r="H33" s="121" t="n"/>
      <c r="I33" s="121" t="n"/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121" t="n"/>
      <c r="C34" s="3" t="n"/>
      <c r="D34" s="121" t="n"/>
      <c r="E34" s="121" t="n"/>
      <c r="F34" s="121" t="n">
        <v>17</v>
      </c>
      <c r="G34" s="121">
        <f>B34-B33</f>
        <v/>
      </c>
      <c r="H34" s="121" t="n"/>
      <c r="I34" s="121" t="n"/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121" t="n"/>
      <c r="C35" s="3" t="n"/>
      <c r="D35" s="121" t="n"/>
      <c r="E35" s="121" t="n"/>
      <c r="F35" s="121" t="n">
        <v>18</v>
      </c>
      <c r="G35" s="121">
        <f>B35-B34</f>
        <v/>
      </c>
      <c r="H35" s="121" t="n"/>
      <c r="I35" s="121" t="n"/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121" t="n"/>
      <c r="C36" s="3" t="n"/>
      <c r="D36" s="121" t="n"/>
      <c r="E36" s="121" t="n"/>
      <c r="F36" s="121" t="n">
        <v>19</v>
      </c>
      <c r="G36" s="121">
        <f>B36-B35</f>
        <v/>
      </c>
      <c r="H36" s="121" t="n"/>
      <c r="I36" s="121" t="n"/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121" t="n"/>
      <c r="C37" s="3" t="n"/>
      <c r="D37" s="121" t="n"/>
      <c r="E37" s="121" t="n"/>
      <c r="F37" s="121" t="n">
        <v>20</v>
      </c>
      <c r="G37" s="121">
        <f>B37-B36</f>
        <v/>
      </c>
      <c r="H37" s="121" t="n"/>
      <c r="I37" s="121" t="n"/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121" t="n"/>
      <c r="C38" s="3" t="n"/>
      <c r="D38" s="121" t="n"/>
      <c r="E38" s="121" t="n"/>
      <c r="F38" s="121" t="n">
        <v>21</v>
      </c>
      <c r="G38" s="121">
        <f>B38-B37</f>
        <v/>
      </c>
      <c r="H38" s="121" t="n"/>
      <c r="I38" s="121" t="n"/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121" t="n"/>
      <c r="C39" s="3" t="n"/>
      <c r="D39" s="121" t="n"/>
      <c r="E39" s="121" t="n"/>
      <c r="F39" s="121" t="n">
        <v>22</v>
      </c>
      <c r="G39" s="121">
        <f>B39-B38</f>
        <v/>
      </c>
      <c r="H39" s="121" t="n"/>
      <c r="I39" s="121" t="n"/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121" t="n"/>
      <c r="C40" s="3" t="n"/>
      <c r="D40" s="121" t="n"/>
      <c r="E40" s="121" t="n"/>
      <c r="F40" s="121" t="n">
        <v>23</v>
      </c>
      <c r="G40" s="121">
        <f>B40-B39</f>
        <v/>
      </c>
      <c r="H40" s="121" t="n"/>
      <c r="I40" s="121" t="n"/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121" t="n"/>
      <c r="C41" s="3" t="n"/>
      <c r="D41" s="121" t="n"/>
      <c r="E41" s="121" t="n"/>
      <c r="F41" s="121" t="n">
        <v>24</v>
      </c>
      <c r="G41" s="121">
        <f>B41-B40</f>
        <v/>
      </c>
      <c r="H41" s="121" t="n"/>
      <c r="I41" s="121" t="n"/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121" t="n"/>
      <c r="C42" s="3" t="n"/>
      <c r="D42" s="121" t="n"/>
      <c r="E42" s="121" t="n"/>
      <c r="F42" s="121" t="n">
        <v>25</v>
      </c>
      <c r="G42" s="121">
        <f>B42-B41</f>
        <v/>
      </c>
      <c r="H42" s="121" t="n"/>
      <c r="I42" s="121" t="n"/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121" t="n"/>
      <c r="C43" s="3" t="n"/>
      <c r="D43" s="121" t="n"/>
      <c r="E43" s="121" t="n"/>
      <c r="F43" s="121" t="n">
        <v>26</v>
      </c>
      <c r="G43" s="121">
        <f>B43-B42</f>
        <v/>
      </c>
      <c r="H43" s="121" t="n"/>
      <c r="I43" s="121" t="n"/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121" t="n"/>
      <c r="C44" s="3" t="n"/>
      <c r="D44" s="121" t="n"/>
      <c r="E44" s="121" t="n"/>
      <c r="F44" s="121" t="n">
        <v>27</v>
      </c>
      <c r="G44" s="121">
        <f>B44-B43</f>
        <v/>
      </c>
      <c r="H44" s="121" t="n"/>
      <c r="I44" s="121" t="n"/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121" t="n"/>
      <c r="C45" s="3" t="n"/>
      <c r="D45" s="121" t="n"/>
      <c r="E45" s="121" t="n"/>
      <c r="F45" s="121" t="n">
        <v>28</v>
      </c>
      <c r="G45" s="121">
        <f>B45-B44</f>
        <v/>
      </c>
      <c r="H45" s="121" t="n"/>
      <c r="I45" s="121" t="n"/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121" t="n"/>
      <c r="C46" s="3" t="n"/>
      <c r="D46" s="121" t="n"/>
      <c r="E46" s="121" t="n"/>
      <c r="F46" s="121" t="n">
        <v>29</v>
      </c>
      <c r="G46" s="121">
        <f>B46-B45</f>
        <v/>
      </c>
      <c r="H46" s="121" t="n"/>
      <c r="I46" s="121" t="n"/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9" t="n"/>
      <c r="C47" s="121" t="n"/>
      <c r="D47" s="121" t="n"/>
      <c r="E47" s="121" t="n"/>
      <c r="F47" s="121" t="n">
        <v>30</v>
      </c>
      <c r="G47" s="121">
        <f>B47-B46</f>
        <v/>
      </c>
      <c r="H47" s="121" t="n"/>
      <c r="I47" s="121" t="n"/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29" t="n"/>
      <c r="C48" s="29" t="n"/>
      <c r="D48" s="29" t="n"/>
      <c r="E48" s="121" t="n"/>
      <c r="F48" s="121" t="n">
        <v>31</v>
      </c>
      <c r="G48" s="121">
        <f>B48-B47</f>
        <v/>
      </c>
      <c r="H48" s="121" t="n"/>
      <c r="I48" s="121" t="n"/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121" t="n"/>
      <c r="F49" s="30" t="n"/>
      <c r="G49" s="37">
        <f>AVERAGE(G18:G48)</f>
        <v/>
      </c>
      <c r="H49" s="37">
        <f>SUM(H18:H47)</f>
        <v/>
      </c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F52" s="121" t="n"/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E53" s="105">
        <f>+H16</f>
        <v/>
      </c>
      <c r="G53" s="38">
        <f>+AVERAGE(I18:I48)</f>
        <v/>
      </c>
      <c r="H53" s="76">
        <f>+_xlfn.XLOOKUP(MAX(I18:I48),I18:I48,G18:G48)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7.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I18:I48">
    <cfRule type="top10" rank="1" priority="4" dxfId="1"/>
  </conditionalFormatting>
  <conditionalFormatting sqref="L4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N53"/>
  <sheetViews>
    <sheetView topLeftCell="B14" zoomScale="78" zoomScaleNormal="78" workbookViewId="0">
      <selection activeCell="K18" sqref="K18:L49"/>
    </sheetView>
  </sheetViews>
  <sheetFormatPr baseColWidth="10" defaultColWidth="32.5703125" defaultRowHeight="12.75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Los Alamos</t>
        </is>
      </c>
      <c r="D10" s="21" t="inlineStr">
        <is>
          <t>Pozo 1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25" t="inlineStr">
        <is>
          <t>: 61</t>
        </is>
      </c>
      <c r="D12" s="15" t="inlineStr">
        <is>
          <t>203-061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203-061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 t="n"/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+AVERAGE(I18:I47)</f>
        <v/>
      </c>
      <c r="H53" s="38">
        <f>+MAX(G18:G47)</f>
        <v/>
      </c>
      <c r="I53" s="33">
        <f>+SUM(G18:G47)</f>
        <v/>
      </c>
      <c r="J53" s="33">
        <f>+COUNTIF(G18:G47,"&gt;0")</f>
        <v/>
      </c>
      <c r="K53" s="33" t="n"/>
      <c r="L53" s="121" t="n"/>
      <c r="M53" s="33" t="n"/>
      <c r="N53" s="33">
        <f>+SUM(J18:J47)</f>
        <v/>
      </c>
    </row>
    <row r="54" ht="35.25" customHeight="1"/>
    <row r="65" ht="7.5" customHeight="1"/>
    <row r="81" hidden="1" ht="12.75" customHeight="1"/>
    <row r="97" hidden="1" ht="12.75" customHeight="1"/>
    <row r="113" hidden="1" ht="12.75" customHeight="1"/>
    <row r="65473" hidden="1" ht="12.75" customHeight="1"/>
    <row r="65489" hidden="1" ht="12.75" customHeight="1"/>
    <row r="65505" hidden="1" ht="12.75" customHeight="1"/>
    <row r="65521" hidden="1" ht="12.75" customHeight="1"/>
    <row r="65536" hidden="1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N53"/>
  <sheetViews>
    <sheetView topLeftCell="B9" workbookViewId="0">
      <selection activeCell="K18" sqref="K18:L49"/>
    </sheetView>
  </sheetViews>
  <sheetFormatPr baseColWidth="10" defaultColWidth="32.5703125" defaultRowHeight="12.75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Pajaritos</t>
        </is>
      </c>
      <c r="D10" s="21" t="inlineStr">
        <is>
          <t>Pozo 1A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25" t="inlineStr">
        <is>
          <t>: 69</t>
        </is>
      </c>
      <c r="D12" s="15" t="inlineStr">
        <is>
          <t>203-069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203-069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 t="n"/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 t="n"/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 t="n"/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 t="n"/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 t="n"/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 t="n"/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 t="n"/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 t="n"/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 t="n"/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 t="n"/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 t="n"/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 t="n"/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 t="n"/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 t="n"/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 t="n"/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 t="n"/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 t="n"/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 t="n"/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 t="n"/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 t="n"/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 t="n"/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 t="n"/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 t="n"/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 t="n"/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 t="n"/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 t="n"/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 t="n"/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 t="n"/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 t="n"/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 t="n"/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 t="n"/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+MAX(G18:G47)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7.5" customHeight="1"/>
    <row r="81" hidden="1" ht="12.75" customHeight="1"/>
    <row r="97" hidden="1" ht="12.75" customHeight="1"/>
    <row r="113" hidden="1" ht="12.75" customHeight="1"/>
    <row r="65473" hidden="1" ht="12.75" customHeight="1"/>
    <row r="65489" hidden="1" ht="12.75" customHeight="1"/>
    <row r="65505" hidden="1" ht="12.75" customHeight="1"/>
    <row r="65521" hidden="1" ht="12.75" customHeight="1"/>
    <row r="65536" hidden="1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N53"/>
  <sheetViews>
    <sheetView topLeftCell="A11" workbookViewId="0">
      <selection activeCell="K18" sqref="K18:L49"/>
    </sheetView>
  </sheetViews>
  <sheetFormatPr baseColWidth="10" defaultColWidth="32.5703125" defaultRowHeight="12.75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Alto Jahuel</t>
        </is>
      </c>
      <c r="D10" s="21" t="inlineStr">
        <is>
          <t>Pozo AJ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25" t="inlineStr">
        <is>
          <t>: 71</t>
        </is>
      </c>
      <c r="D12" s="15" t="inlineStr">
        <is>
          <t>203-071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203-071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 t="n"/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+AVERAGE(I18:I47)</f>
        <v/>
      </c>
      <c r="H53" s="38">
        <f>+MAX(G18:G47)</f>
        <v/>
      </c>
      <c r="I53" s="33">
        <f>+SUM(G18:G47)</f>
        <v/>
      </c>
      <c r="J53" s="33">
        <f>+COUNTIF(G18:G47,"&gt;0")</f>
        <v/>
      </c>
      <c r="K53" s="33" t="n"/>
      <c r="L53" s="121" t="n"/>
      <c r="M53" s="33" t="n"/>
      <c r="N53" s="33">
        <f>+SUM(J18:J47)</f>
        <v/>
      </c>
    </row>
    <row r="54" ht="35.25" customHeight="1"/>
    <row r="65" ht="7.5" customHeight="1"/>
    <row r="81" hidden="1" ht="12.75" customHeight="1"/>
    <row r="97" hidden="1" ht="12.75" customHeight="1"/>
    <row r="113" hidden="1" ht="12.75" customHeight="1"/>
    <row r="65473" hidden="1" ht="12.75" customHeight="1"/>
    <row r="65489" hidden="1" ht="12.75" customHeight="1"/>
    <row r="65505" hidden="1" ht="12.75" customHeight="1"/>
    <row r="65521" hidden="1" ht="12.75" customHeight="1"/>
    <row r="65536" hidden="1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N53"/>
  <sheetViews>
    <sheetView workbookViewId="0">
      <selection activeCell="H17" sqref="H17"/>
    </sheetView>
  </sheetViews>
  <sheetFormatPr baseColWidth="10" defaultColWidth="32.5703125" defaultRowHeight="12.75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29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Miami</t>
        </is>
      </c>
      <c r="D10" s="21" t="inlineStr">
        <is>
          <t>Pozo MI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25" t="inlineStr">
        <is>
          <t>: 72</t>
        </is>
      </c>
      <c r="D12" s="15" t="inlineStr">
        <is>
          <t>203-072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203-072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6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6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6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6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6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6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6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6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6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6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6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6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6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43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 t="n"/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+AVERAGE(I18:I47)</f>
        <v/>
      </c>
      <c r="H53" s="38">
        <f>+MAX(G18:G47)</f>
        <v/>
      </c>
      <c r="I53" s="33">
        <f>+SUM(G18:G47)</f>
        <v/>
      </c>
      <c r="J53" s="33">
        <f>+COUNTIF(G18:G47,"&gt;0")</f>
        <v/>
      </c>
      <c r="K53" s="33" t="n"/>
      <c r="L53" s="121" t="n"/>
      <c r="M53" s="33" t="n"/>
      <c r="N53" s="33">
        <f>+SUM(J18:J47)</f>
        <v/>
      </c>
    </row>
    <row r="54" ht="35.25" customHeight="1"/>
    <row r="65" ht="7.5" customHeight="1"/>
    <row r="81" hidden="1" ht="12.75" customHeight="1"/>
    <row r="97" hidden="1" ht="12.75" customHeight="1"/>
    <row r="113" hidden="1" ht="12.75" customHeight="1"/>
    <row r="65473" hidden="1" ht="12.75" customHeight="1"/>
    <row r="65489" hidden="1" ht="12.75" customHeight="1"/>
    <row r="65505" hidden="1" ht="12.75" customHeight="1"/>
    <row r="65521" hidden="1" ht="12.75" customHeight="1"/>
    <row r="65536" hidden="1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2:G92"/>
  <sheetViews>
    <sheetView workbookViewId="0">
      <selection activeCell="D84" sqref="D6:D84"/>
    </sheetView>
  </sheetViews>
  <sheetFormatPr baseColWidth="10" defaultRowHeight="12.75"/>
  <cols>
    <col width="2.7109375" customWidth="1" min="1" max="1"/>
    <col width="12" bestFit="1" customWidth="1" style="58" min="2" max="2"/>
    <col width="11.42578125" customWidth="1" style="58" min="3" max="3"/>
    <col width="25.140625" bestFit="1" customWidth="1" style="58" min="4" max="4"/>
    <col width="11.42578125" customWidth="1" style="58" min="5" max="5"/>
  </cols>
  <sheetData>
    <row r="2" ht="15" customHeight="1">
      <c r="B2" s="60" t="inlineStr">
        <is>
          <t>Periodo</t>
        </is>
      </c>
      <c r="C2" s="60" t="inlineStr">
        <is>
          <t>CodigoObra</t>
        </is>
      </c>
      <c r="D2" s="60" t="inlineStr">
        <is>
          <t>ProdMaximaDiaria</t>
        </is>
      </c>
    </row>
    <row r="3" ht="15" customHeight="1">
      <c r="A3" s="61" t="n"/>
      <c r="B3" s="55" t="n">
        <v>202412</v>
      </c>
      <c r="C3" s="61" t="inlineStr">
        <is>
          <t>203-023</t>
        </is>
      </c>
      <c r="D3" s="79" t="n">
        <v>50.30537264862828</v>
      </c>
      <c r="E3" s="62" t="n"/>
      <c r="G3" s="59" t="n"/>
    </row>
    <row r="4">
      <c r="A4" s="55" t="n"/>
      <c r="B4" s="55" t="n">
        <v>202412</v>
      </c>
      <c r="C4" s="55" t="inlineStr">
        <is>
          <t>203-031</t>
        </is>
      </c>
      <c r="D4" s="78" t="n">
        <v>65.70606898023365</v>
      </c>
      <c r="E4" s="62" t="n"/>
      <c r="G4" s="59" t="n"/>
    </row>
    <row r="5">
      <c r="A5" s="55" t="n"/>
      <c r="B5" s="55" t="n">
        <v>202412</v>
      </c>
      <c r="C5" s="55" t="inlineStr">
        <is>
          <t>203-036</t>
        </is>
      </c>
      <c r="D5" s="78" t="n">
        <v>82.13941736006848</v>
      </c>
      <c r="E5" s="62" t="n"/>
      <c r="G5" s="59" t="n"/>
    </row>
    <row r="6">
      <c r="A6" s="55" t="n"/>
      <c r="B6" s="55" t="n">
        <v>202412</v>
      </c>
      <c r="C6" s="55" t="inlineStr">
        <is>
          <t>203-038</t>
        </is>
      </c>
      <c r="D6" s="78" t="n">
        <v>27.03571519544294</v>
      </c>
      <c r="E6" s="62" t="n"/>
      <c r="G6" s="59" t="n"/>
    </row>
    <row r="7">
      <c r="A7" s="55" t="n"/>
      <c r="B7" s="55" t="n">
        <v>202412</v>
      </c>
      <c r="C7" s="55" t="inlineStr">
        <is>
          <t>203-039</t>
        </is>
      </c>
      <c r="D7" s="78" t="n">
        <v>66.85666529307899</v>
      </c>
      <c r="E7" s="62" t="n"/>
      <c r="G7" s="59" t="n"/>
    </row>
    <row r="8" ht="15.75" customHeight="1">
      <c r="A8" s="55" t="n"/>
      <c r="B8" s="55" t="n">
        <v>202412</v>
      </c>
      <c r="C8" s="55" t="inlineStr">
        <is>
          <t>203-041</t>
        </is>
      </c>
      <c r="D8" s="78" t="n">
        <v>44.42411898961366</v>
      </c>
      <c r="E8" s="62" t="n"/>
      <c r="G8" s="59" t="n"/>
    </row>
    <row r="9">
      <c r="A9" s="55" t="n"/>
      <c r="B9" s="55" t="n">
        <v>202412</v>
      </c>
      <c r="C9" s="55" t="inlineStr">
        <is>
          <t>203-042</t>
        </is>
      </c>
      <c r="D9" s="78" t="n">
        <v>13.11199216010635</v>
      </c>
      <c r="E9" s="62" t="n"/>
      <c r="G9" s="59" t="n"/>
    </row>
    <row r="10">
      <c r="A10" s="55" t="n"/>
      <c r="B10" s="55" t="n">
        <v>202412</v>
      </c>
      <c r="C10" s="55" t="inlineStr">
        <is>
          <t>203-043</t>
        </is>
      </c>
      <c r="D10" s="78" t="n">
        <v>63.58041725305241</v>
      </c>
      <c r="E10" s="62" t="n"/>
      <c r="G10" s="59" t="n"/>
    </row>
    <row r="11">
      <c r="A11" s="55" t="n"/>
      <c r="B11" s="55" t="n">
        <v>202412</v>
      </c>
      <c r="C11" s="55" t="inlineStr">
        <is>
          <t>203-045</t>
        </is>
      </c>
      <c r="D11" s="78" t="n">
        <v>21.1988418109181</v>
      </c>
      <c r="E11" s="62" t="n"/>
      <c r="G11" s="59" t="n"/>
    </row>
    <row r="12">
      <c r="A12" s="55" t="n"/>
      <c r="B12" s="55" t="n">
        <v>202412</v>
      </c>
      <c r="C12" s="55" t="inlineStr">
        <is>
          <t>203-046</t>
        </is>
      </c>
      <c r="D12" s="78" t="n">
        <v>82.88804005559682</v>
      </c>
      <c r="E12" s="62" t="n"/>
      <c r="G12" s="59" t="n"/>
    </row>
    <row r="13">
      <c r="A13" s="55" t="n"/>
      <c r="B13" s="55" t="n">
        <v>202412</v>
      </c>
      <c r="C13" s="55" t="inlineStr">
        <is>
          <t>203-061</t>
        </is>
      </c>
      <c r="D13" s="78" t="n"/>
      <c r="E13" s="62" t="n"/>
      <c r="G13" s="59" t="n"/>
    </row>
    <row r="14">
      <c r="A14" s="55" t="n"/>
      <c r="B14" s="55" t="n">
        <v>202412</v>
      </c>
      <c r="C14" s="55" t="inlineStr">
        <is>
          <t>203-065</t>
        </is>
      </c>
      <c r="D14" s="78" t="n">
        <v>57.44489479031623</v>
      </c>
      <c r="E14" s="62" t="n"/>
      <c r="G14" s="59" t="n"/>
    </row>
    <row r="15">
      <c r="A15" s="55" t="n"/>
      <c r="B15" s="55" t="n">
        <v>202412</v>
      </c>
      <c r="C15" s="55" t="inlineStr">
        <is>
          <t>203-066</t>
        </is>
      </c>
      <c r="D15" s="78" t="n">
        <v>45.99458074007412</v>
      </c>
      <c r="E15" s="62" t="n"/>
      <c r="G15" s="59" t="n"/>
    </row>
    <row r="16">
      <c r="A16" s="55" t="n"/>
      <c r="B16" s="55" t="n">
        <v>202412</v>
      </c>
      <c r="C16" s="55" t="inlineStr">
        <is>
          <t>203-069</t>
        </is>
      </c>
      <c r="D16" s="78" t="n">
        <v>52.09210320281029</v>
      </c>
      <c r="E16" s="62" t="n"/>
      <c r="G16" s="59" t="n"/>
    </row>
    <row r="17">
      <c r="A17" s="55" t="n"/>
      <c r="B17" s="55" t="n">
        <v>202412</v>
      </c>
      <c r="C17" s="55" t="inlineStr">
        <is>
          <t>203-071</t>
        </is>
      </c>
      <c r="D17" s="78" t="n"/>
      <c r="E17" s="62" t="n"/>
      <c r="G17" s="59" t="n"/>
    </row>
    <row r="18">
      <c r="A18" s="55" t="n"/>
      <c r="B18" s="55" t="n">
        <v>202412</v>
      </c>
      <c r="C18" s="55" t="inlineStr">
        <is>
          <t>203-072</t>
        </is>
      </c>
      <c r="D18" s="78" t="n">
        <v>40.30403189465495</v>
      </c>
      <c r="E18" s="62" t="n"/>
      <c r="G18" s="59" t="n"/>
    </row>
    <row r="19">
      <c r="A19" s="55" t="n"/>
      <c r="B19" s="55" t="n">
        <v>202412</v>
      </c>
      <c r="C19" s="55" t="inlineStr">
        <is>
          <t>203-073</t>
        </is>
      </c>
      <c r="D19" s="78" t="n">
        <v>44.24468627080611</v>
      </c>
      <c r="E19" s="62" t="n"/>
      <c r="G19" s="59" t="n"/>
    </row>
    <row r="20">
      <c r="A20" s="55" t="n"/>
      <c r="B20" s="55" t="n">
        <v>202412</v>
      </c>
      <c r="C20" s="55" t="inlineStr">
        <is>
          <t>203-074</t>
        </is>
      </c>
      <c r="D20" s="78" t="n">
        <v>46.79731161530435</v>
      </c>
      <c r="E20" s="62" t="n"/>
      <c r="G20" s="59" t="n"/>
    </row>
    <row r="21">
      <c r="A21" s="55" t="n"/>
      <c r="B21" s="55" t="n">
        <v>202412</v>
      </c>
      <c r="C21" s="55" t="inlineStr">
        <is>
          <t>203-075</t>
        </is>
      </c>
      <c r="D21" s="78" t="n">
        <v>34.078293072515</v>
      </c>
      <c r="E21" s="62" t="n"/>
      <c r="G21" s="59" t="n"/>
    </row>
    <row r="22">
      <c r="A22" s="55" t="n"/>
      <c r="B22" s="55" t="n">
        <v>202412</v>
      </c>
      <c r="C22" s="55" t="inlineStr">
        <is>
          <t>203-076</t>
        </is>
      </c>
      <c r="D22" s="78" t="n">
        <v>29.88898961815251</v>
      </c>
      <c r="E22" s="62" t="n"/>
      <c r="G22" s="59" t="n"/>
    </row>
    <row r="23">
      <c r="A23" s="55" t="n"/>
      <c r="B23" s="55" t="n">
        <v>202412</v>
      </c>
      <c r="C23" s="55" t="inlineStr">
        <is>
          <t>203-078</t>
        </is>
      </c>
      <c r="D23" s="78" t="n">
        <v>61.39365734616928</v>
      </c>
      <c r="E23" s="62" t="n"/>
      <c r="G23" s="59" t="n"/>
    </row>
    <row r="24">
      <c r="A24" s="55" t="n"/>
      <c r="B24" s="55" t="n">
        <v>202412</v>
      </c>
      <c r="C24" s="55" t="inlineStr">
        <is>
          <t>203-079</t>
        </is>
      </c>
      <c r="D24" s="78" t="n">
        <v>67.96115342622245</v>
      </c>
      <c r="E24" s="62" t="n"/>
      <c r="G24" s="59" t="n"/>
    </row>
    <row r="25">
      <c r="A25" s="55" t="n"/>
      <c r="B25" s="55" t="n">
        <v>202412</v>
      </c>
      <c r="C25" s="55" t="inlineStr">
        <is>
          <t>203-081</t>
        </is>
      </c>
      <c r="D25" s="78" t="n">
        <v>66.25936713665632</v>
      </c>
      <c r="E25" s="62" t="n"/>
      <c r="G25" s="59" t="n"/>
    </row>
    <row r="26">
      <c r="A26" s="55" t="n"/>
      <c r="B26" s="55" t="n">
        <v>202412</v>
      </c>
      <c r="C26" s="55" t="inlineStr">
        <is>
          <t>203-082</t>
        </is>
      </c>
      <c r="D26" s="78" t="n">
        <v>30.84315321219031</v>
      </c>
      <c r="E26" s="62" t="n"/>
      <c r="G26" s="59" t="n"/>
    </row>
    <row r="27">
      <c r="A27" s="55" t="n"/>
      <c r="B27" s="55" t="n">
        <v>202412</v>
      </c>
      <c r="C27" s="55" t="inlineStr">
        <is>
          <t>203-083</t>
        </is>
      </c>
      <c r="D27" s="78" t="n">
        <v>44.89720078663256</v>
      </c>
      <c r="E27" s="62" t="n"/>
      <c r="G27" s="59" t="n"/>
    </row>
    <row r="28">
      <c r="A28" s="55" t="n"/>
      <c r="B28" s="55" t="n">
        <v>202412</v>
      </c>
      <c r="C28" s="55" t="inlineStr">
        <is>
          <t>203-084</t>
        </is>
      </c>
      <c r="D28" s="78" t="n">
        <v>27.37247245335616</v>
      </c>
      <c r="E28" s="62" t="n"/>
      <c r="G28" s="59" t="n"/>
    </row>
    <row r="29">
      <c r="A29" s="55" t="n"/>
      <c r="B29" s="55" t="n">
        <v>202412</v>
      </c>
      <c r="C29" s="55" t="inlineStr">
        <is>
          <t>203-085</t>
        </is>
      </c>
      <c r="D29" s="78" t="n">
        <v>75.70924581912097</v>
      </c>
      <c r="E29" s="62" t="n"/>
      <c r="G29" s="59" t="n"/>
    </row>
    <row r="30">
      <c r="A30" s="55" t="n"/>
      <c r="B30" s="55" t="n">
        <v>202412</v>
      </c>
      <c r="C30" s="55" t="inlineStr">
        <is>
          <t>203-086</t>
        </is>
      </c>
      <c r="D30" s="78" t="n">
        <v>73.67670227164162</v>
      </c>
      <c r="E30" s="62" t="n"/>
      <c r="G30" s="59" t="n"/>
    </row>
    <row r="31">
      <c r="A31" s="55" t="n"/>
      <c r="B31" s="55" t="n">
        <v>202412</v>
      </c>
      <c r="C31" s="55" t="inlineStr">
        <is>
          <t>203-087</t>
        </is>
      </c>
      <c r="D31" s="78" t="n">
        <v>48.38364410131974</v>
      </c>
      <c r="E31" s="62" t="n"/>
      <c r="F31" s="63" t="n"/>
      <c r="G31" s="59" t="n"/>
    </row>
    <row r="32">
      <c r="A32" s="55" t="n"/>
      <c r="B32" s="55" t="n">
        <v>202412</v>
      </c>
      <c r="C32" s="55" t="inlineStr">
        <is>
          <t>203-088</t>
        </is>
      </c>
      <c r="D32" s="78" t="n">
        <v>50.08155965533093</v>
      </c>
      <c r="E32" s="62" t="n"/>
      <c r="G32" s="59" t="n"/>
    </row>
    <row r="33">
      <c r="A33" s="55" t="n"/>
      <c r="B33" s="55" t="n">
        <v>202412</v>
      </c>
      <c r="C33" s="55" t="inlineStr">
        <is>
          <t>203-089</t>
        </is>
      </c>
      <c r="D33" s="78" t="n">
        <v>72.14034870088305</v>
      </c>
      <c r="E33" s="62" t="n"/>
      <c r="G33" s="59" t="n"/>
    </row>
    <row r="34">
      <c r="A34" s="55" t="n"/>
      <c r="B34" s="55" t="n">
        <v>202412</v>
      </c>
      <c r="C34" s="55" t="inlineStr">
        <is>
          <t>203-090</t>
        </is>
      </c>
      <c r="D34" s="78" t="n">
        <v>60.64692647093905</v>
      </c>
      <c r="E34" s="62" t="n"/>
      <c r="G34" s="59" t="n"/>
    </row>
    <row r="35">
      <c r="A35" s="55" t="n"/>
      <c r="B35" s="55" t="n">
        <v>202412</v>
      </c>
      <c r="C35" s="55" t="inlineStr">
        <is>
          <t>203-091</t>
        </is>
      </c>
      <c r="D35" s="78" t="n">
        <v>62.83079455752407</v>
      </c>
      <c r="E35" s="62" t="n"/>
      <c r="G35" s="59" t="n"/>
    </row>
    <row r="36" ht="14.25" customHeight="1">
      <c r="A36" s="55" t="n"/>
      <c r="B36" s="55" t="n">
        <v>202412</v>
      </c>
      <c r="C36" s="55" t="inlineStr">
        <is>
          <t>203-093</t>
        </is>
      </c>
      <c r="D36" s="78" t="n">
        <v>86.30961263472908</v>
      </c>
      <c r="E36" s="62" t="n"/>
      <c r="G36" s="59" t="n"/>
    </row>
    <row r="37" ht="14.25" customHeight="1">
      <c r="A37" s="55" t="n"/>
      <c r="B37" s="55" t="n">
        <v>202412</v>
      </c>
      <c r="C37" s="55" t="inlineStr">
        <is>
          <t>203-094</t>
        </is>
      </c>
      <c r="D37" s="78" t="n">
        <v>44.56944352871933</v>
      </c>
      <c r="E37" s="62" t="n"/>
      <c r="G37" s="59" t="n"/>
    </row>
    <row r="38">
      <c r="A38" s="55" t="n"/>
      <c r="B38" s="55" t="n">
        <v>202412</v>
      </c>
      <c r="C38" s="55" t="inlineStr">
        <is>
          <t>203-108</t>
        </is>
      </c>
      <c r="D38" s="78" t="n">
        <v>89.50764431535188</v>
      </c>
      <c r="E38" s="62" t="n"/>
      <c r="G38" s="59" t="n"/>
    </row>
    <row r="39">
      <c r="A39" s="55" t="n"/>
      <c r="B39" s="55" t="n">
        <v>202412</v>
      </c>
      <c r="C39" s="55" t="inlineStr">
        <is>
          <t>203-109</t>
        </is>
      </c>
      <c r="D39" s="78" t="n">
        <v>40.70089733227007</v>
      </c>
      <c r="E39" s="62" t="n"/>
      <c r="G39" s="59" t="n"/>
    </row>
    <row r="40">
      <c r="A40" s="55" t="n"/>
      <c r="B40" s="55" t="n">
        <v>202412</v>
      </c>
      <c r="C40" s="55" t="inlineStr">
        <is>
          <t>203-110</t>
        </is>
      </c>
      <c r="D40" s="78" t="n"/>
      <c r="E40" s="62" t="n"/>
      <c r="G40" s="59" t="n"/>
    </row>
    <row r="41">
      <c r="A41" s="55" t="n"/>
      <c r="B41" s="55" t="n">
        <v>202412</v>
      </c>
      <c r="C41" s="55" t="inlineStr">
        <is>
          <t>203-111</t>
        </is>
      </c>
      <c r="D41" s="78" t="n">
        <v>46.86852797470814</v>
      </c>
      <c r="E41" s="62" t="n"/>
      <c r="G41" s="59" t="n"/>
    </row>
    <row r="42">
      <c r="A42" s="55" t="n"/>
      <c r="B42" s="55" t="n">
        <v>202412</v>
      </c>
      <c r="C42" s="55" t="inlineStr">
        <is>
          <t>203-113</t>
        </is>
      </c>
      <c r="D42" s="78" t="n">
        <v>68.95831702026024</v>
      </c>
      <c r="E42" s="62" t="n"/>
      <c r="G42" s="59" t="n"/>
    </row>
    <row r="43">
      <c r="A43" s="55" t="n"/>
      <c r="B43" s="55" t="n">
        <v>202412</v>
      </c>
      <c r="C43" s="55" t="inlineStr">
        <is>
          <t>203-114</t>
        </is>
      </c>
      <c r="D43" s="78" t="n">
        <v>75.6050294597172</v>
      </c>
      <c r="E43" s="62" t="n"/>
      <c r="G43" s="59" t="n"/>
    </row>
    <row r="44">
      <c r="A44" s="55" t="n"/>
      <c r="B44" s="55" t="n">
        <v>202412</v>
      </c>
      <c r="C44" s="55" t="inlineStr">
        <is>
          <t>203-115</t>
        </is>
      </c>
      <c r="D44" s="78" t="n">
        <v>57.35567843091246</v>
      </c>
      <c r="E44" s="62" t="n"/>
      <c r="G44" s="59" t="n"/>
    </row>
    <row r="45">
      <c r="A45" s="55" t="n"/>
      <c r="B45" s="55" t="n">
        <v>202412</v>
      </c>
      <c r="C45" s="55" t="inlineStr">
        <is>
          <t>203-116</t>
        </is>
      </c>
      <c r="D45" s="78" t="n">
        <v>61.70230642438061</v>
      </c>
      <c r="E45" s="62" t="n"/>
      <c r="G45" s="59" t="n"/>
    </row>
    <row r="46">
      <c r="A46" s="55" t="n"/>
      <c r="B46" s="55" t="n">
        <v>202412</v>
      </c>
      <c r="C46" s="55" t="inlineStr">
        <is>
          <t>203-117</t>
        </is>
      </c>
      <c r="D46" s="78" t="n">
        <v>54.09543039088587</v>
      </c>
      <c r="E46" s="62" t="n"/>
      <c r="G46" s="59" t="n"/>
    </row>
    <row r="47">
      <c r="A47" s="55" t="n"/>
      <c r="B47" s="55" t="n">
        <v>202412</v>
      </c>
      <c r="C47" s="55" t="inlineStr">
        <is>
          <t>203-118</t>
        </is>
      </c>
      <c r="D47" s="78" t="n">
        <v>56.02775757896144</v>
      </c>
      <c r="E47" s="62" t="n"/>
      <c r="G47" s="59" t="n"/>
    </row>
    <row r="48">
      <c r="A48" s="55" t="n"/>
      <c r="B48" s="55" t="n">
        <v>202412</v>
      </c>
      <c r="C48" s="55" t="inlineStr">
        <is>
          <t>203-119</t>
        </is>
      </c>
      <c r="D48" s="78" t="n">
        <v>74.16178406866051</v>
      </c>
      <c r="E48" s="62" t="n"/>
      <c r="G48" s="59" t="n"/>
    </row>
    <row r="49">
      <c r="A49" s="55" t="n"/>
      <c r="B49" s="55" t="n">
        <v>202412</v>
      </c>
      <c r="C49" s="55" t="inlineStr">
        <is>
          <t>203-120</t>
        </is>
      </c>
      <c r="D49" s="78" t="n">
        <v>40.64178915256818</v>
      </c>
      <c r="E49" s="62" t="n"/>
      <c r="G49" s="59" t="n"/>
    </row>
    <row r="50">
      <c r="A50" s="55" t="n"/>
      <c r="B50" s="55" t="n">
        <v>202412</v>
      </c>
      <c r="C50" s="55" t="inlineStr">
        <is>
          <t>203-121</t>
        </is>
      </c>
      <c r="D50" s="78" t="n">
        <v>36.47759387790759</v>
      </c>
      <c r="E50" s="62" t="n"/>
      <c r="G50" s="59" t="n"/>
    </row>
    <row r="51">
      <c r="A51" s="55" t="n"/>
      <c r="B51" s="55" t="n">
        <v>202412</v>
      </c>
      <c r="C51" s="55" t="inlineStr">
        <is>
          <t>203-122</t>
        </is>
      </c>
      <c r="D51" s="78" t="n">
        <v>41.85349364511541</v>
      </c>
      <c r="E51" s="62" t="n"/>
      <c r="G51" s="59" t="n"/>
    </row>
    <row r="52">
      <c r="A52" s="55" t="n"/>
      <c r="B52" s="55" t="n">
        <v>202412</v>
      </c>
      <c r="C52" s="55" t="inlineStr">
        <is>
          <t>203-123</t>
        </is>
      </c>
      <c r="D52" s="78" t="n">
        <v>48.95307152218749</v>
      </c>
      <c r="E52" s="62" t="n"/>
      <c r="G52" s="59" t="n"/>
    </row>
    <row r="53">
      <c r="A53" s="55" t="n"/>
      <c r="B53" s="55" t="n">
        <v>202412</v>
      </c>
      <c r="C53" s="55" t="inlineStr">
        <is>
          <t>203-124</t>
        </is>
      </c>
      <c r="D53" s="78" t="n">
        <v>57.58121932942191</v>
      </c>
      <c r="E53" s="62" t="n"/>
      <c r="G53" s="59" t="n"/>
    </row>
    <row r="54">
      <c r="A54" s="55" t="n"/>
      <c r="B54" s="55" t="n">
        <v>202412</v>
      </c>
      <c r="C54" s="55" t="inlineStr">
        <is>
          <t>203-125</t>
        </is>
      </c>
      <c r="D54" s="78" t="n">
        <v>73.03829593551706</v>
      </c>
      <c r="E54" s="62" t="n"/>
      <c r="G54" s="59" t="n"/>
    </row>
    <row r="55">
      <c r="A55" s="55" t="n"/>
      <c r="B55" s="55" t="n">
        <v>202412</v>
      </c>
      <c r="C55" s="55" t="inlineStr">
        <is>
          <t>203-126</t>
        </is>
      </c>
      <c r="D55" s="78" t="n">
        <v>42.46279180153809</v>
      </c>
      <c r="E55" s="62" t="n"/>
      <c r="G55" s="59" t="n"/>
    </row>
    <row r="56">
      <c r="A56" s="55" t="n"/>
      <c r="B56" s="55" t="n">
        <v>202412</v>
      </c>
      <c r="C56" s="55" t="inlineStr">
        <is>
          <t>203-127</t>
        </is>
      </c>
      <c r="D56" s="78" t="n">
        <v>87.84607438518954</v>
      </c>
      <c r="E56" s="62" t="n"/>
      <c r="G56" s="59" t="n"/>
    </row>
    <row r="57">
      <c r="A57" s="55" t="n"/>
      <c r="B57" s="55" t="n">
        <v>202412</v>
      </c>
      <c r="C57" s="55" t="inlineStr">
        <is>
          <t>203-128</t>
        </is>
      </c>
      <c r="D57" s="78" t="n">
        <v>47.90279974844781</v>
      </c>
      <c r="E57" s="62" t="n"/>
      <c r="G57" s="59" t="n"/>
    </row>
    <row r="58">
      <c r="A58" s="55" t="n"/>
      <c r="B58" s="55" t="n">
        <v>202412</v>
      </c>
      <c r="C58" s="55" t="inlineStr">
        <is>
          <t>203-129</t>
        </is>
      </c>
      <c r="D58" s="78" t="n">
        <v>16.83221381744994</v>
      </c>
      <c r="E58" s="62" t="n"/>
      <c r="G58" s="59" t="n"/>
    </row>
    <row r="59">
      <c r="A59" s="55" t="n"/>
      <c r="B59" s="55" t="n">
        <v>202412</v>
      </c>
      <c r="C59" s="55" t="inlineStr">
        <is>
          <t>203-131</t>
        </is>
      </c>
      <c r="D59" s="78" t="n">
        <v>30.04931415725819</v>
      </c>
      <c r="E59" s="62" t="n"/>
      <c r="G59" s="59" t="n"/>
    </row>
    <row r="60">
      <c r="A60" s="55" t="n"/>
      <c r="B60" s="55" t="n">
        <v>202412</v>
      </c>
      <c r="C60" s="55" t="inlineStr">
        <is>
          <t>203-132</t>
        </is>
      </c>
      <c r="D60" s="78" t="n"/>
      <c r="E60" s="62" t="n"/>
      <c r="G60" s="59" t="n"/>
    </row>
    <row r="61">
      <c r="A61" s="55" t="n"/>
      <c r="B61" s="55" t="n">
        <v>202412</v>
      </c>
      <c r="C61" s="55" t="inlineStr">
        <is>
          <t>203-133</t>
        </is>
      </c>
      <c r="D61" s="78" t="n">
        <v>33.59521127549611</v>
      </c>
      <c r="E61" s="62" t="n"/>
      <c r="G61" s="59" t="n"/>
    </row>
    <row r="62">
      <c r="A62" s="55" t="n"/>
      <c r="B62" s="55" t="n">
        <v>202412</v>
      </c>
      <c r="C62" s="55" t="inlineStr">
        <is>
          <t>203-134</t>
        </is>
      </c>
      <c r="D62" s="78" t="n">
        <v>0</v>
      </c>
      <c r="E62" s="62" t="n"/>
      <c r="G62" s="59" t="n"/>
    </row>
    <row r="63">
      <c r="A63" s="55" t="n"/>
      <c r="B63" s="55" t="n">
        <v>202412</v>
      </c>
      <c r="C63" s="55" t="inlineStr">
        <is>
          <t>203-135</t>
        </is>
      </c>
      <c r="D63" s="78" t="n">
        <v>44.81198442722877</v>
      </c>
      <c r="E63" s="62" t="n"/>
      <c r="G63" s="59" t="n"/>
    </row>
    <row r="64">
      <c r="A64" s="55" t="n"/>
      <c r="B64" s="55" t="n">
        <v>202412</v>
      </c>
      <c r="C64" s="55" t="inlineStr">
        <is>
          <t>203-136</t>
        </is>
      </c>
      <c r="D64" s="78" t="n">
        <v>61.95984732289006</v>
      </c>
      <c r="E64" s="62" t="n"/>
      <c r="G64" s="59" t="n"/>
    </row>
    <row r="65">
      <c r="A65" s="55" t="n"/>
      <c r="B65" s="55" t="n">
        <v>202412</v>
      </c>
      <c r="C65" s="55" t="inlineStr">
        <is>
          <t>203-137</t>
        </is>
      </c>
      <c r="D65" s="78" t="n">
        <v>43.06308995796076</v>
      </c>
      <c r="E65" s="62" t="n"/>
      <c r="G65" s="59" t="n"/>
    </row>
    <row r="66">
      <c r="A66" s="55" t="n"/>
      <c r="B66" s="55" t="n">
        <v>202412</v>
      </c>
      <c r="C66" s="55" t="inlineStr">
        <is>
          <t>203-138</t>
        </is>
      </c>
      <c r="D66" s="78" t="n">
        <v>111.3800006420964</v>
      </c>
      <c r="E66" s="62" t="n"/>
      <c r="G66" s="59" t="n"/>
    </row>
    <row r="67">
      <c r="A67" s="55" t="n"/>
      <c r="B67" s="55" t="n">
        <v>202412</v>
      </c>
      <c r="C67" s="55" t="inlineStr">
        <is>
          <t>203-139</t>
        </is>
      </c>
      <c r="D67" s="78" t="n">
        <v>21.06551727181243</v>
      </c>
      <c r="E67" s="62" t="n"/>
      <c r="G67" s="59" t="n"/>
    </row>
    <row r="68">
      <c r="A68" s="55" t="n"/>
      <c r="B68" s="55" t="n">
        <v>202412</v>
      </c>
      <c r="C68" s="55" t="inlineStr">
        <is>
          <t>203-140</t>
        </is>
      </c>
      <c r="D68" s="78" t="n">
        <v>38.7575701441945</v>
      </c>
      <c r="E68" s="62" t="n"/>
      <c r="G68" s="59" t="n"/>
    </row>
    <row r="69">
      <c r="A69" s="55" t="n"/>
      <c r="B69" s="55" t="n">
        <v>202412</v>
      </c>
      <c r="C69" s="55" t="inlineStr">
        <is>
          <t>203-141</t>
        </is>
      </c>
      <c r="D69" s="78" t="n">
        <v>31.60877590771864</v>
      </c>
      <c r="E69" s="62" t="n"/>
      <c r="G69" s="59" t="n"/>
    </row>
    <row r="70">
      <c r="A70" s="55" t="n"/>
      <c r="B70" s="55" t="n">
        <v>202412</v>
      </c>
      <c r="C70" s="55" t="inlineStr">
        <is>
          <t>203-142</t>
        </is>
      </c>
      <c r="D70" s="96" t="n">
        <v>81.95698464126093</v>
      </c>
      <c r="E70" s="62" t="n"/>
      <c r="G70" s="59" t="n"/>
    </row>
    <row r="71">
      <c r="A71" s="55" t="n"/>
      <c r="B71" s="55" t="n">
        <v>202412</v>
      </c>
      <c r="C71" s="55" t="inlineStr">
        <is>
          <t>203-143</t>
        </is>
      </c>
      <c r="D71" s="78" t="n">
        <v>55.07970216462554</v>
      </c>
      <c r="E71" s="62" t="n"/>
      <c r="G71" s="59" t="n"/>
    </row>
    <row r="72">
      <c r="A72" s="55" t="n"/>
      <c r="B72" s="55" t="n">
        <v>202412</v>
      </c>
      <c r="C72" s="55" t="inlineStr">
        <is>
          <t>203-144</t>
        </is>
      </c>
      <c r="D72" s="78" t="n">
        <v>0</v>
      </c>
      <c r="E72" s="62" t="n"/>
      <c r="G72" s="59" t="n"/>
    </row>
    <row r="73">
      <c r="A73" s="55" t="n"/>
      <c r="B73" s="55" t="n">
        <v>202412</v>
      </c>
      <c r="C73" s="55" t="inlineStr">
        <is>
          <t>203-145</t>
        </is>
      </c>
      <c r="D73" s="78" t="n">
        <v>38.07405562836804</v>
      </c>
      <c r="E73" s="62" t="n"/>
      <c r="G73" s="59" t="n"/>
    </row>
    <row r="74">
      <c r="A74" s="55" t="n"/>
      <c r="B74" s="55" t="n">
        <v>202412</v>
      </c>
      <c r="C74" s="55" t="inlineStr">
        <is>
          <t>203-146</t>
        </is>
      </c>
      <c r="D74" s="78" t="n">
        <v>76.86373395226443</v>
      </c>
      <c r="E74" s="62" t="n"/>
      <c r="G74" s="59" t="n"/>
    </row>
    <row r="75">
      <c r="A75" s="55" t="n"/>
      <c r="B75" s="55" t="n">
        <v>202412</v>
      </c>
      <c r="C75" s="55" t="inlineStr">
        <is>
          <t>203-147</t>
        </is>
      </c>
      <c r="D75" s="78" t="n">
        <v>39.14893294354131</v>
      </c>
      <c r="E75" s="62" t="n"/>
      <c r="G75" s="59" t="n"/>
    </row>
    <row r="76">
      <c r="A76" s="55" t="n"/>
      <c r="B76" s="55" t="n">
        <v>202412</v>
      </c>
      <c r="C76" s="55" t="inlineStr">
        <is>
          <t>203-148</t>
        </is>
      </c>
      <c r="D76" s="78" t="n">
        <v>37.06689203433025</v>
      </c>
      <c r="E76" s="62" t="n"/>
      <c r="G76" s="59" t="n"/>
    </row>
    <row r="77">
      <c r="A77" s="55" t="n"/>
      <c r="B77" s="55" t="n">
        <v>202412</v>
      </c>
      <c r="C77" s="55" t="inlineStr">
        <is>
          <t>203-149</t>
        </is>
      </c>
      <c r="D77" s="78" t="n">
        <v>38.78967832389638</v>
      </c>
      <c r="E77" s="62" t="n"/>
      <c r="G77" s="59" t="n"/>
    </row>
    <row r="78">
      <c r="A78" s="55" t="n"/>
      <c r="B78" s="55" t="n">
        <v>202412</v>
      </c>
      <c r="C78" s="55" t="inlineStr">
        <is>
          <t>203-150</t>
        </is>
      </c>
      <c r="D78" s="78" t="n">
        <v>64.00639087036942</v>
      </c>
      <c r="E78" s="62" t="n"/>
      <c r="G78" s="59" t="n"/>
    </row>
    <row r="79">
      <c r="A79" s="55" t="n"/>
      <c r="B79" s="55" t="n">
        <v>202412</v>
      </c>
      <c r="C79" s="55" t="inlineStr">
        <is>
          <t>203-151</t>
        </is>
      </c>
      <c r="D79" s="78" t="n">
        <v>70.31034605191314</v>
      </c>
      <c r="E79" s="62" t="n"/>
      <c r="G79" s="59" t="n"/>
    </row>
    <row r="80">
      <c r="A80" s="55" t="n"/>
      <c r="B80" s="55" t="n">
        <v>202412</v>
      </c>
      <c r="C80" s="55" t="inlineStr">
        <is>
          <t>203-152</t>
        </is>
      </c>
      <c r="D80" s="78" t="n">
        <v>59.66876287690126</v>
      </c>
      <c r="E80" s="62" t="n"/>
      <c r="G80" s="59" t="n"/>
    </row>
    <row r="81">
      <c r="A81" s="55" t="n"/>
      <c r="B81" s="55" t="n">
        <v>202412</v>
      </c>
      <c r="C81" s="55" t="inlineStr">
        <is>
          <t>203-153</t>
        </is>
      </c>
      <c r="D81" s="78" t="n">
        <v>54.88226944581798</v>
      </c>
      <c r="E81" s="62" t="n"/>
    </row>
    <row r="82">
      <c r="A82" s="55" t="n"/>
      <c r="B82" s="55" t="n">
        <v>202412</v>
      </c>
      <c r="C82" s="55" t="inlineStr">
        <is>
          <t>203-154</t>
        </is>
      </c>
      <c r="D82" s="78" t="n">
        <v>33.99807671311122</v>
      </c>
      <c r="E82" s="62" t="n"/>
    </row>
    <row r="83">
      <c r="A83" s="55" t="n"/>
      <c r="B83" s="55" t="n">
        <v>202412</v>
      </c>
      <c r="C83" s="55" t="inlineStr">
        <is>
          <t>203-155</t>
        </is>
      </c>
      <c r="D83" s="78" t="n">
        <v>51.59391322608951</v>
      </c>
      <c r="E83" s="62" t="n"/>
    </row>
    <row r="84">
      <c r="A84" s="55" t="n"/>
      <c r="B84" s="55" t="n">
        <v>202412</v>
      </c>
      <c r="C84" s="55" t="inlineStr">
        <is>
          <t>203-156</t>
        </is>
      </c>
      <c r="D84" s="78" t="n">
        <v>75.1539476626983</v>
      </c>
      <c r="E84" s="62" t="n"/>
    </row>
    <row r="85">
      <c r="A85" s="55" t="n"/>
      <c r="B85" s="55" t="n">
        <v>202412</v>
      </c>
      <c r="C85" s="55" t="inlineStr">
        <is>
          <t>203-157</t>
        </is>
      </c>
      <c r="D85" s="78" t="n">
        <v>97.72581850526929</v>
      </c>
      <c r="E85" s="62" t="n"/>
    </row>
    <row r="86">
      <c r="A86" s="55" t="n"/>
      <c r="B86" s="55" t="n">
        <v>202412</v>
      </c>
      <c r="C86" s="55" t="inlineStr">
        <is>
          <t>203-158</t>
        </is>
      </c>
      <c r="D86" s="96" t="n"/>
      <c r="E86" s="59" t="n"/>
      <c r="F86" s="59" t="n"/>
    </row>
    <row r="87">
      <c r="A87" s="55" t="n"/>
      <c r="B87" s="55" t="n">
        <v>202412</v>
      </c>
      <c r="C87" s="55" t="inlineStr">
        <is>
          <t>203-159</t>
        </is>
      </c>
      <c r="D87" s="78" t="n">
        <v>74.89440676418886</v>
      </c>
      <c r="E87" s="62" t="n"/>
      <c r="F87" s="118" t="n"/>
    </row>
    <row r="88">
      <c r="A88" s="55" t="n"/>
      <c r="B88" s="55" t="n">
        <v>202412</v>
      </c>
      <c r="C88" s="95" t="inlineStr">
        <is>
          <t>203-160</t>
        </is>
      </c>
      <c r="D88" s="96" t="n"/>
      <c r="E88" s="59" t="n"/>
      <c r="F88" s="59" t="n">
        <v>96.48387096774194</v>
      </c>
    </row>
    <row r="89">
      <c r="A89" s="55" t="n"/>
      <c r="B89" s="55" t="n">
        <v>202412</v>
      </c>
      <c r="C89" s="55" t="inlineStr">
        <is>
          <t>203-161</t>
        </is>
      </c>
      <c r="D89" s="108" t="n"/>
      <c r="E89" s="59" t="n"/>
      <c r="F89" s="59" t="n"/>
    </row>
    <row r="90">
      <c r="B90" s="55" t="n">
        <v>202412</v>
      </c>
      <c r="C90" s="55" t="inlineStr">
        <is>
          <t>203-162</t>
        </is>
      </c>
      <c r="D90" s="96" t="n"/>
      <c r="E90" s="59" t="n"/>
      <c r="F90" s="59" t="n">
        <v>67.70967741935483</v>
      </c>
    </row>
    <row r="91">
      <c r="B91" s="55" t="n">
        <v>202412</v>
      </c>
      <c r="C91" s="95" t="inlineStr">
        <is>
          <t>203-163</t>
        </is>
      </c>
      <c r="D91" s="96" t="n"/>
      <c r="E91" s="59" t="n"/>
      <c r="F91" s="59" t="n">
        <v>100.6</v>
      </c>
    </row>
    <row r="92">
      <c r="B92" s="55" t="n">
        <v>202412</v>
      </c>
      <c r="C92" s="55" t="inlineStr">
        <is>
          <t>203-167</t>
        </is>
      </c>
      <c r="D92" s="117" t="n"/>
      <c r="F92" t="n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opLeftCell="A14" zoomScale="87" zoomScaleNormal="87" zoomScaleSheetLayoutView="80" workbookViewId="0">
      <selection activeCell="K18" sqref="K18:L49"/>
    </sheetView>
  </sheetViews>
  <sheetFormatPr baseColWidth="10" defaultColWidth="32.5703125" defaultRowHeight="12.75" customHeight="1" zeroHeight="1"/>
  <cols>
    <col width="11.42578125" customWidth="1" min="1" max="1"/>
    <col width="24" customWidth="1" min="2" max="2"/>
    <col width="31.140625" customWidth="1" min="3" max="3"/>
    <col width="22.140625" customWidth="1" min="4" max="4"/>
    <col width="32.5703125" customWidth="1" min="5" max="5"/>
    <col width="7" customWidth="1" min="6" max="6"/>
    <col width="12.42578125" customWidth="1" min="7" max="7"/>
    <col width="17" customWidth="1" min="8" max="8"/>
    <col width="14.5703125" customWidth="1" min="9" max="9"/>
    <col width="10.28515625" customWidth="1" min="10" max="10"/>
    <col width="10.5703125" customWidth="1" min="11" max="11"/>
    <col width="7" customWidth="1" min="12" max="13"/>
    <col width="11.85546875" customWidth="1" min="14" max="14"/>
    <col width="7" customWidth="1" min="15" max="30"/>
  </cols>
  <sheetData>
    <row r="1">
      <c r="A1" s="8" t="n"/>
      <c r="B1" s="9" t="n"/>
      <c r="C1" s="9" t="n"/>
      <c r="D1" s="9" t="n"/>
      <c r="E1" s="10" t="n"/>
    </row>
    <row r="2">
      <c r="A2" s="11" t="n"/>
      <c r="B2" s="12" t="n"/>
      <c r="C2" s="12" t="n"/>
      <c r="D2" s="12" t="n"/>
      <c r="E2" s="13" t="n"/>
    </row>
    <row r="3">
      <c r="A3" s="11" t="n"/>
      <c r="B3" s="12" t="n"/>
      <c r="C3" s="12" t="n"/>
      <c r="D3" s="12" t="n"/>
      <c r="E3" s="13" t="n"/>
    </row>
    <row r="4">
      <c r="A4" s="11" t="n"/>
      <c r="B4" s="12" t="n"/>
      <c r="C4" s="12" t="n"/>
      <c r="D4" s="12" t="n"/>
      <c r="E4" s="13" t="n"/>
    </row>
    <row r="5">
      <c r="A5" s="11" t="n"/>
      <c r="B5" s="12" t="n"/>
      <c r="C5" s="12" t="n"/>
      <c r="D5" s="12" t="n"/>
      <c r="E5" s="13" t="n"/>
    </row>
    <row r="6">
      <c r="A6" s="14" t="inlineStr">
        <is>
          <t>SERVICIO MUNICIPAL DE AGUA POTABLE Y ALCANTARILLADO</t>
        </is>
      </c>
      <c r="B6" s="12" t="n"/>
      <c r="C6" s="12" t="n"/>
      <c r="D6" s="12" t="n"/>
      <c r="E6" s="13" t="n"/>
    </row>
    <row r="7">
      <c r="A7" s="11" t="inlineStr">
        <is>
          <t>TABLA Nº2, “Registro Funcionamiento Diario Sondajes”</t>
        </is>
      </c>
      <c r="B7" s="12" t="n"/>
      <c r="C7" s="12" t="n"/>
      <c r="D7" s="12" t="n"/>
      <c r="E7" s="13" t="n"/>
    </row>
    <row r="8" ht="13.5" customHeight="1" thickBot="1">
      <c r="A8" s="11" t="n"/>
      <c r="B8" s="12" t="n"/>
      <c r="C8" s="12" t="n"/>
      <c r="D8" s="12" t="n"/>
      <c r="E8" s="13" t="n"/>
    </row>
    <row r="9">
      <c r="A9" s="122" t="inlineStr">
        <is>
          <t>Identificador del Prestador</t>
        </is>
      </c>
      <c r="B9" s="130" t="n"/>
      <c r="C9" s="17" t="inlineStr">
        <is>
          <t>: SMAPA</t>
        </is>
      </c>
      <c r="D9" s="17" t="n"/>
      <c r="E9" s="18" t="n"/>
    </row>
    <row r="10">
      <c r="A10" s="124" t="inlineStr">
        <is>
          <t>Recinto</t>
        </is>
      </c>
      <c r="C10" s="21" t="inlineStr">
        <is>
          <t>: Sta. Marta</t>
        </is>
      </c>
      <c r="D10" s="21" t="inlineStr">
        <is>
          <t>Pozo 3</t>
        </is>
      </c>
      <c r="E10" s="16" t="n"/>
    </row>
    <row r="11">
      <c r="A11" s="124" t="inlineStr">
        <is>
          <t>Identificación de la Captación</t>
        </is>
      </c>
      <c r="C11" s="21" t="inlineStr">
        <is>
          <t>: Según Corresponda</t>
        </is>
      </c>
      <c r="D11" s="15" t="n"/>
      <c r="E11" s="16" t="n"/>
    </row>
    <row r="12">
      <c r="A12" s="22" t="inlineStr">
        <is>
          <t>Codigo de Obra SISS</t>
        </is>
      </c>
      <c r="B12" s="125" t="n"/>
      <c r="C12" s="15" t="inlineStr">
        <is>
          <t>:  149</t>
        </is>
      </c>
      <c r="D12" s="15" t="inlineStr">
        <is>
          <t>203-149</t>
        </is>
      </c>
      <c r="E12" s="16" t="n"/>
    </row>
    <row r="13">
      <c r="A13" s="124" t="inlineStr">
        <is>
          <t>Sistema de Medida</t>
        </is>
      </c>
      <c r="C13" s="15" t="inlineStr">
        <is>
          <t>: Según Corresponda</t>
        </is>
      </c>
      <c r="D13" s="15" t="n"/>
      <c r="E13" s="16" t="n"/>
    </row>
    <row r="14" ht="13.5" customHeight="1" thickBot="1">
      <c r="A14" s="126" t="inlineStr">
        <is>
          <t>Mes y Año</t>
        </is>
      </c>
      <c r="B14" s="131" t="n"/>
      <c r="C14" s="23" t="inlineStr">
        <is>
          <t>: Enero 2025</t>
        </is>
      </c>
      <c r="D14" s="19" t="n"/>
      <c r="E14" s="20" t="n"/>
    </row>
    <row r="15" ht="13.5" customHeight="1" thickBot="1">
      <c r="A15" s="128" t="n"/>
      <c r="C15" s="12" t="n"/>
      <c r="D15" s="12" t="n"/>
      <c r="E15" s="13" t="n"/>
    </row>
    <row r="16" ht="24.95" customFormat="1" customHeight="1" s="1" thickBot="1">
      <c r="A16" s="6" t="inlineStr">
        <is>
          <t xml:space="preserve">Fecha </t>
        </is>
      </c>
      <c r="B16" s="7" t="inlineStr">
        <is>
          <t xml:space="preserve">Horas de Operación </t>
        </is>
      </c>
      <c r="C16" s="7" t="inlineStr">
        <is>
          <t>Volumen (m3)</t>
        </is>
      </c>
      <c r="D16" s="7" t="inlineStr">
        <is>
          <t xml:space="preserve"> Caudal (l/s) </t>
        </is>
      </c>
      <c r="E16" s="28" t="inlineStr">
        <is>
          <t>Observaciones</t>
        </is>
      </c>
      <c r="H16" s="1" t="inlineStr">
        <is>
          <t>203-149</t>
        </is>
      </c>
    </row>
    <row r="17" ht="24.95" customFormat="1" customHeight="1" s="1">
      <c r="A17" s="2" t="n">
        <v>30</v>
      </c>
      <c r="B17" s="24" t="n"/>
      <c r="C17" s="3" t="n"/>
      <c r="D17" s="44" t="n"/>
      <c r="E17" s="121" t="n"/>
      <c r="H17" s="1">
        <f>+_xlfn.XLOOKUP(H16,'RELLENAR Q PROY'!$C$3:$C$106,'RELLENAR Q PROY'!D3:D106)</f>
        <v/>
      </c>
      <c r="J17" s="1">
        <f>+H16</f>
        <v/>
      </c>
    </row>
    <row r="18" ht="24.95" customFormat="1" customHeight="1" s="1">
      <c r="A18" s="2" t="n">
        <v>1</v>
      </c>
      <c r="B18" s="24" t="n"/>
      <c r="C18" s="68" t="n"/>
      <c r="D18" s="44" t="n"/>
      <c r="E18" s="25" t="n"/>
      <c r="F18" s="121" t="n">
        <v>1</v>
      </c>
      <c r="G18" s="121">
        <f>B18-B17</f>
        <v/>
      </c>
      <c r="H18" s="49" t="n"/>
      <c r="I18" s="71">
        <f>+$H$17</f>
        <v/>
      </c>
      <c r="J18" s="1">
        <f>+I18/1000*60*60*G18</f>
        <v/>
      </c>
      <c r="L18" s="1">
        <f>+IF(AND(G18&gt;0,J18=0),"NECESITA CAUDAL","ok")</f>
        <v/>
      </c>
    </row>
    <row r="19" ht="24.95" customFormat="1" customHeight="1" s="1">
      <c r="A19" s="4" t="n">
        <v>2</v>
      </c>
      <c r="B19" s="24" t="n"/>
      <c r="C19" s="68" t="n"/>
      <c r="D19" s="44" t="n"/>
      <c r="E19" s="25" t="n"/>
      <c r="F19" s="121" t="n">
        <v>2</v>
      </c>
      <c r="G19" s="121">
        <f>B19-B18</f>
        <v/>
      </c>
      <c r="H19" s="49" t="n"/>
      <c r="I19" s="71">
        <f>+$H$17</f>
        <v/>
      </c>
      <c r="J19" s="1">
        <f>+I19/1000*60*60*G19</f>
        <v/>
      </c>
      <c r="L19" s="1">
        <f>+IF(AND(G19&gt;0,J19=0),"NECESITA CAUDAL","ok")</f>
        <v/>
      </c>
    </row>
    <row r="20" ht="24.95" customFormat="1" customHeight="1" s="1">
      <c r="A20" s="4" t="n">
        <v>3</v>
      </c>
      <c r="B20" s="24" t="n"/>
      <c r="C20" s="68" t="n"/>
      <c r="D20" s="44" t="n"/>
      <c r="E20" s="25" t="n"/>
      <c r="F20" s="121" t="n">
        <v>3</v>
      </c>
      <c r="G20" s="121">
        <f>B20-B19</f>
        <v/>
      </c>
      <c r="H20" s="49" t="n"/>
      <c r="I20" s="71">
        <f>+$H$17</f>
        <v/>
      </c>
      <c r="J20" s="1">
        <f>+I20/1000*60*60*G20</f>
        <v/>
      </c>
      <c r="L20" s="1">
        <f>+IF(AND(G20&gt;0,J20=0),"NECESITA CAUDAL","ok")</f>
        <v/>
      </c>
    </row>
    <row r="21" ht="24.95" customFormat="1" customHeight="1" s="1">
      <c r="A21" s="4" t="n">
        <v>4</v>
      </c>
      <c r="B21" s="24" t="n"/>
      <c r="C21" s="68" t="n"/>
      <c r="D21" s="44" t="n"/>
      <c r="E21" s="25" t="n"/>
      <c r="F21" s="121" t="n">
        <v>4</v>
      </c>
      <c r="G21" s="121">
        <f>B21-B20</f>
        <v/>
      </c>
      <c r="H21" s="49" t="n"/>
      <c r="I21" s="71">
        <f>+$H$17</f>
        <v/>
      </c>
      <c r="J21" s="1">
        <f>+I21/1000*60*60*G21</f>
        <v/>
      </c>
      <c r="L21" s="1">
        <f>+IF(AND(G21&gt;0,J21=0),"NECESITA CAUDAL","ok")</f>
        <v/>
      </c>
    </row>
    <row r="22" ht="24.95" customFormat="1" customHeight="1" s="1">
      <c r="A22" s="4" t="n">
        <v>5</v>
      </c>
      <c r="B22" s="24" t="n"/>
      <c r="C22" s="68" t="n"/>
      <c r="D22" s="44" t="n"/>
      <c r="E22" s="25" t="n"/>
      <c r="F22" s="121" t="n">
        <v>5</v>
      </c>
      <c r="G22" s="121">
        <f>B22-B21</f>
        <v/>
      </c>
      <c r="H22" s="49" t="n"/>
      <c r="I22" s="71">
        <f>+$H$17</f>
        <v/>
      </c>
      <c r="J22" s="1">
        <f>+I22/1000*60*60*G22</f>
        <v/>
      </c>
      <c r="L22" s="1">
        <f>+IF(AND(G22&gt;0,J22=0),"NECESITA CAUDAL","ok")</f>
        <v/>
      </c>
    </row>
    <row r="23" ht="24.95" customFormat="1" customHeight="1" s="1">
      <c r="A23" s="4" t="n">
        <v>6</v>
      </c>
      <c r="B23" s="24" t="n"/>
      <c r="C23" s="68" t="n"/>
      <c r="D23" s="44" t="n"/>
      <c r="E23" s="25" t="n"/>
      <c r="F23" s="121" t="n">
        <v>6</v>
      </c>
      <c r="G23" s="121">
        <f>B23-B22</f>
        <v/>
      </c>
      <c r="H23" s="49" t="n"/>
      <c r="I23" s="71">
        <f>+$H$17</f>
        <v/>
      </c>
      <c r="J23" s="1">
        <f>+I23/1000*60*60*G23</f>
        <v/>
      </c>
      <c r="L23" s="1">
        <f>+IF(AND(G23&gt;0,J23=0),"NECESITA CAUDAL","ok")</f>
        <v/>
      </c>
    </row>
    <row r="24" ht="24.95" customFormat="1" customHeight="1" s="1">
      <c r="A24" s="4" t="n">
        <v>7</v>
      </c>
      <c r="B24" s="24" t="n"/>
      <c r="C24" s="68" t="n"/>
      <c r="D24" s="44" t="n"/>
      <c r="E24" s="25" t="n"/>
      <c r="F24" s="121" t="n">
        <v>7</v>
      </c>
      <c r="G24" s="121">
        <f>B24-B23</f>
        <v/>
      </c>
      <c r="H24" s="49" t="n"/>
      <c r="I24" s="71">
        <f>+$H$17</f>
        <v/>
      </c>
      <c r="J24" s="1">
        <f>+I24/1000*60*60*G24</f>
        <v/>
      </c>
      <c r="L24" s="1">
        <f>+IF(AND(G24&gt;0,J24=0),"NECESITA CAUDAL","ok")</f>
        <v/>
      </c>
    </row>
    <row r="25" ht="24.95" customFormat="1" customHeight="1" s="1">
      <c r="A25" s="4" t="n">
        <v>8</v>
      </c>
      <c r="B25" s="24" t="n"/>
      <c r="C25" s="68" t="n"/>
      <c r="D25" s="44" t="n"/>
      <c r="E25" s="25" t="n"/>
      <c r="F25" s="121" t="n">
        <v>8</v>
      </c>
      <c r="G25" s="121">
        <f>B25-B24</f>
        <v/>
      </c>
      <c r="H25" s="49" t="n"/>
      <c r="I25" s="71">
        <f>+$H$17</f>
        <v/>
      </c>
      <c r="J25" s="1">
        <f>+I25/1000*60*60*G25</f>
        <v/>
      </c>
      <c r="L25" s="1">
        <f>+IF(AND(G25&gt;0,J25=0),"NECESITA CAUDAL","ok")</f>
        <v/>
      </c>
    </row>
    <row r="26" ht="24.95" customFormat="1" customHeight="1" s="1">
      <c r="A26" s="4" t="n">
        <v>9</v>
      </c>
      <c r="B26" s="24" t="n"/>
      <c r="C26" s="68" t="n"/>
      <c r="D26" s="44" t="n"/>
      <c r="E26" s="25" t="n"/>
      <c r="F26" s="121" t="n">
        <v>9</v>
      </c>
      <c r="G26" s="121">
        <f>B26-B25</f>
        <v/>
      </c>
      <c r="H26" s="49" t="n"/>
      <c r="I26" s="71">
        <f>+$H$17</f>
        <v/>
      </c>
      <c r="J26" s="1">
        <f>+I26/1000*60*60*G26</f>
        <v/>
      </c>
      <c r="L26" s="1">
        <f>+IF(AND(G26&gt;0,J26=0),"NECESITA CAUDAL","ok")</f>
        <v/>
      </c>
    </row>
    <row r="27" ht="24.95" customFormat="1" customHeight="1" s="1">
      <c r="A27" s="4" t="n">
        <v>10</v>
      </c>
      <c r="B27" s="24" t="n"/>
      <c r="C27" s="68" t="n"/>
      <c r="D27" s="44" t="n"/>
      <c r="E27" s="25" t="n"/>
      <c r="F27" s="121" t="n">
        <v>10</v>
      </c>
      <c r="G27" s="121">
        <f>B27-B26</f>
        <v/>
      </c>
      <c r="H27" s="49" t="n"/>
      <c r="I27" s="71">
        <f>+$H$17</f>
        <v/>
      </c>
      <c r="J27" s="1">
        <f>+I27/1000*60*60*G27</f>
        <v/>
      </c>
      <c r="L27" s="1">
        <f>+IF(AND(G27&gt;0,J27=0),"NECESITA CAUDAL","ok")</f>
        <v/>
      </c>
    </row>
    <row r="28" ht="24.95" customFormat="1" customHeight="1" s="1">
      <c r="A28" s="4" t="n">
        <v>11</v>
      </c>
      <c r="B28" s="24" t="n"/>
      <c r="C28" s="68" t="n"/>
      <c r="D28" s="44" t="n"/>
      <c r="E28" s="25" t="n"/>
      <c r="F28" s="121" t="n">
        <v>11</v>
      </c>
      <c r="G28" s="121">
        <f>B28-B27</f>
        <v/>
      </c>
      <c r="H28" s="49" t="n"/>
      <c r="I28" s="71">
        <f>+$H$17</f>
        <v/>
      </c>
      <c r="J28" s="1">
        <f>+I28/1000*60*60*G28</f>
        <v/>
      </c>
      <c r="L28" s="1">
        <f>+IF(AND(G28&gt;0,J28=0),"NECESITA CAUDAL","ok")</f>
        <v/>
      </c>
    </row>
    <row r="29" ht="24.95" customFormat="1" customHeight="1" s="1">
      <c r="A29" s="4" t="n">
        <v>12</v>
      </c>
      <c r="B29" s="24" t="n"/>
      <c r="C29" s="68" t="n"/>
      <c r="D29" s="44" t="n"/>
      <c r="E29" s="25" t="n"/>
      <c r="F29" s="121" t="n">
        <v>12</v>
      </c>
      <c r="G29" s="121">
        <f>B29-B28</f>
        <v/>
      </c>
      <c r="H29" s="49" t="n"/>
      <c r="I29" s="71">
        <f>+$H$17</f>
        <v/>
      </c>
      <c r="J29" s="1">
        <f>+I29/1000*60*60*G29</f>
        <v/>
      </c>
      <c r="L29" s="1">
        <f>+IF(AND(G29&gt;0,J29=0),"NECESITA CAUDAL","ok")</f>
        <v/>
      </c>
    </row>
    <row r="30" ht="24.95" customFormat="1" customHeight="1" s="1">
      <c r="A30" s="4" t="n">
        <v>13</v>
      </c>
      <c r="B30" s="24" t="n"/>
      <c r="C30" s="68" t="n"/>
      <c r="D30" s="44" t="n"/>
      <c r="E30" s="25" t="n"/>
      <c r="F30" s="121" t="n">
        <v>13</v>
      </c>
      <c r="G30" s="121">
        <f>B30-B29</f>
        <v/>
      </c>
      <c r="H30" s="49" t="n"/>
      <c r="I30" s="71">
        <f>+$H$17</f>
        <v/>
      </c>
      <c r="J30" s="1">
        <f>+I30/1000*60*60*G30</f>
        <v/>
      </c>
      <c r="L30" s="1">
        <f>+IF(AND(G30&gt;0,J30=0),"NECESITA CAUDAL","ok")</f>
        <v/>
      </c>
    </row>
    <row r="31" ht="24.95" customFormat="1" customHeight="1" s="1">
      <c r="A31" s="4" t="n">
        <v>14</v>
      </c>
      <c r="B31" s="24" t="n"/>
      <c r="C31" s="68" t="n"/>
      <c r="D31" s="44" t="n"/>
      <c r="E31" s="25" t="n"/>
      <c r="F31" s="121" t="n">
        <v>14</v>
      </c>
      <c r="G31" s="121">
        <f>B31-B30</f>
        <v/>
      </c>
      <c r="H31" s="49" t="n"/>
      <c r="I31" s="71">
        <f>+$H$17</f>
        <v/>
      </c>
      <c r="J31" s="1">
        <f>+I31/1000*60*60*G31</f>
        <v/>
      </c>
      <c r="L31" s="1">
        <f>+IF(AND(G31&gt;0,J31=0),"NECESITA CAUDAL","ok")</f>
        <v/>
      </c>
    </row>
    <row r="32" ht="24.95" customFormat="1" customHeight="1" s="1">
      <c r="A32" s="40" t="n">
        <v>15</v>
      </c>
      <c r="B32" s="48" t="n"/>
      <c r="C32" s="69" t="n"/>
      <c r="D32" s="46" t="n"/>
      <c r="E32" s="91" t="n"/>
      <c r="F32" s="121" t="n">
        <v>15</v>
      </c>
      <c r="G32" s="121">
        <f>B32-B31</f>
        <v/>
      </c>
      <c r="H32" s="49" t="n"/>
      <c r="I32" s="71">
        <f>+$H$17</f>
        <v/>
      </c>
      <c r="J32" s="1">
        <f>+I32/1000*60*60*G32</f>
        <v/>
      </c>
      <c r="L32" s="1">
        <f>+IF(AND(G32&gt;0,J32=0),"NECESITA CAUDAL","ok")</f>
        <v/>
      </c>
    </row>
    <row r="33" ht="24.95" customFormat="1" customHeight="1" s="1">
      <c r="A33" s="4" t="n">
        <v>16</v>
      </c>
      <c r="B33" s="24" t="n"/>
      <c r="C33" s="68" t="n"/>
      <c r="D33" s="44" t="n"/>
      <c r="E33" s="26" t="n"/>
      <c r="F33" s="121" t="n">
        <v>16</v>
      </c>
      <c r="G33" s="121">
        <f>B33-B32</f>
        <v/>
      </c>
      <c r="H33" s="49" t="n"/>
      <c r="I33" s="71">
        <f>+$H$17</f>
        <v/>
      </c>
      <c r="J33" s="1">
        <f>+I33/1000*60*60*G33</f>
        <v/>
      </c>
      <c r="L33" s="1">
        <f>+IF(AND(G33&gt;0,J33=0),"NECESITA CAUDAL","ok")</f>
        <v/>
      </c>
    </row>
    <row r="34" ht="24.95" customFormat="1" customHeight="1" s="1">
      <c r="A34" s="4" t="n">
        <v>17</v>
      </c>
      <c r="B34" s="24" t="n"/>
      <c r="C34" s="68" t="n"/>
      <c r="D34" s="44" t="n"/>
      <c r="E34" s="26" t="n"/>
      <c r="F34" s="121" t="n">
        <v>17</v>
      </c>
      <c r="G34" s="121">
        <f>B34-B33</f>
        <v/>
      </c>
      <c r="H34" s="49" t="n"/>
      <c r="I34" s="71">
        <f>+$H$17</f>
        <v/>
      </c>
      <c r="J34" s="1">
        <f>+I34/1000*60*60*G34</f>
        <v/>
      </c>
      <c r="L34" s="1">
        <f>+IF(AND(G34&gt;0,J34=0),"NECESITA CAUDAL","ok")</f>
        <v/>
      </c>
    </row>
    <row r="35" ht="24.95" customFormat="1" customHeight="1" s="1">
      <c r="A35" s="4" t="n">
        <v>18</v>
      </c>
      <c r="B35" s="24" t="n"/>
      <c r="C35" s="68" t="n"/>
      <c r="D35" s="44" t="n"/>
      <c r="E35" s="26" t="n"/>
      <c r="F35" s="121" t="n">
        <v>18</v>
      </c>
      <c r="G35" s="121">
        <f>B35-B34</f>
        <v/>
      </c>
      <c r="H35" s="49" t="n"/>
      <c r="I35" s="71">
        <f>+$H$17</f>
        <v/>
      </c>
      <c r="J35" s="1">
        <f>+I35/1000*60*60*G35</f>
        <v/>
      </c>
      <c r="L35" s="1">
        <f>+IF(AND(G35&gt;0,J35=0),"NECESITA CAUDAL","ok")</f>
        <v/>
      </c>
    </row>
    <row r="36" ht="24.95" customFormat="1" customHeight="1" s="1">
      <c r="A36" s="4" t="n">
        <v>19</v>
      </c>
      <c r="B36" s="24" t="n"/>
      <c r="C36" s="68" t="n"/>
      <c r="D36" s="44" t="n"/>
      <c r="E36" s="26" t="n"/>
      <c r="F36" s="121" t="n">
        <v>19</v>
      </c>
      <c r="G36" s="121">
        <f>B36-B35</f>
        <v/>
      </c>
      <c r="H36" s="49" t="n"/>
      <c r="I36" s="71">
        <f>+$H$17</f>
        <v/>
      </c>
      <c r="J36" s="1">
        <f>+I36/1000*60*60*G36</f>
        <v/>
      </c>
      <c r="L36" s="1">
        <f>+IF(AND(G36&gt;0,J36=0),"NECESITA CAUDAL","ok")</f>
        <v/>
      </c>
    </row>
    <row r="37" ht="24.95" customFormat="1" customHeight="1" s="1">
      <c r="A37" s="4" t="n">
        <v>20</v>
      </c>
      <c r="B37" s="24" t="n"/>
      <c r="C37" s="68" t="n"/>
      <c r="D37" s="44" t="n"/>
      <c r="E37" s="26" t="n"/>
      <c r="F37" s="121" t="n">
        <v>20</v>
      </c>
      <c r="G37" s="121">
        <f>B37-B36</f>
        <v/>
      </c>
      <c r="H37" s="49" t="n"/>
      <c r="I37" s="71">
        <f>+$H$17</f>
        <v/>
      </c>
      <c r="J37" s="1">
        <f>+I37/1000*60*60*G37</f>
        <v/>
      </c>
      <c r="L37" s="1">
        <f>+IF(AND(G37&gt;0,J37=0),"NECESITA CAUDAL","ok")</f>
        <v/>
      </c>
    </row>
    <row r="38" ht="24.95" customFormat="1" customHeight="1" s="1">
      <c r="A38" s="4" t="n">
        <v>21</v>
      </c>
      <c r="B38" s="24" t="n"/>
      <c r="C38" s="68" t="n"/>
      <c r="D38" s="44" t="n"/>
      <c r="E38" s="26" t="n"/>
      <c r="F38" s="121" t="n">
        <v>21</v>
      </c>
      <c r="G38" s="121">
        <f>B38-B37</f>
        <v/>
      </c>
      <c r="H38" s="49" t="n"/>
      <c r="I38" s="71">
        <f>+$H$17</f>
        <v/>
      </c>
      <c r="J38" s="1">
        <f>+I38/1000*60*60*G38</f>
        <v/>
      </c>
      <c r="L38" s="1">
        <f>+IF(AND(G38&gt;0,J38=0),"NECESITA CAUDAL","ok")</f>
        <v/>
      </c>
    </row>
    <row r="39" ht="24.95" customFormat="1" customHeight="1" s="1">
      <c r="A39" s="4" t="n">
        <v>22</v>
      </c>
      <c r="B39" s="24" t="n"/>
      <c r="C39" s="68" t="n"/>
      <c r="D39" s="44" t="n"/>
      <c r="E39" s="26" t="n"/>
      <c r="F39" s="121" t="n">
        <v>22</v>
      </c>
      <c r="G39" s="121">
        <f>B39-B38</f>
        <v/>
      </c>
      <c r="H39" s="49" t="n"/>
      <c r="I39" s="71">
        <f>+$H$17</f>
        <v/>
      </c>
      <c r="J39" s="1">
        <f>+I39/1000*60*60*G39</f>
        <v/>
      </c>
      <c r="L39" s="1">
        <f>+IF(AND(G39&gt;0,J39=0),"NECESITA CAUDAL","ok")</f>
        <v/>
      </c>
    </row>
    <row r="40" ht="24.95" customFormat="1" customHeight="1" s="1">
      <c r="A40" s="4" t="n">
        <v>23</v>
      </c>
      <c r="B40" s="24" t="n"/>
      <c r="C40" s="68" t="n"/>
      <c r="D40" s="44" t="n"/>
      <c r="E40" s="26" t="n"/>
      <c r="F40" s="121" t="n">
        <v>23</v>
      </c>
      <c r="G40" s="121">
        <f>B40-B39</f>
        <v/>
      </c>
      <c r="H40" s="49" t="n"/>
      <c r="I40" s="71">
        <f>+$H$17</f>
        <v/>
      </c>
      <c r="J40" s="1">
        <f>+I40/1000*60*60*G40</f>
        <v/>
      </c>
      <c r="L40" s="1">
        <f>+IF(AND(G40&gt;0,J40=0),"NECESITA CAUDAL","ok")</f>
        <v/>
      </c>
    </row>
    <row r="41" ht="24.95" customFormat="1" customHeight="1" s="1">
      <c r="A41" s="4" t="n">
        <v>24</v>
      </c>
      <c r="B41" s="24" t="n"/>
      <c r="C41" s="68" t="n"/>
      <c r="D41" s="44" t="n"/>
      <c r="E41" s="26" t="n"/>
      <c r="F41" s="121" t="n">
        <v>24</v>
      </c>
      <c r="G41" s="121">
        <f>B41-B40</f>
        <v/>
      </c>
      <c r="H41" s="49" t="n"/>
      <c r="I41" s="71">
        <f>+$H$17</f>
        <v/>
      </c>
      <c r="J41" s="1">
        <f>+I41/1000*60*60*G41</f>
        <v/>
      </c>
      <c r="L41" s="1">
        <f>+IF(AND(G41&gt;0,J41=0),"NECESITA CAUDAL","ok")</f>
        <v/>
      </c>
    </row>
    <row r="42" ht="24.95" customFormat="1" customHeight="1" s="1">
      <c r="A42" s="4" t="n">
        <v>25</v>
      </c>
      <c r="B42" s="24" t="n"/>
      <c r="C42" s="68" t="n"/>
      <c r="D42" s="44" t="n"/>
      <c r="E42" s="26" t="n"/>
      <c r="F42" s="121" t="n">
        <v>25</v>
      </c>
      <c r="G42" s="121">
        <f>B42-B41</f>
        <v/>
      </c>
      <c r="H42" s="49" t="n"/>
      <c r="I42" s="71">
        <f>+$H$17</f>
        <v/>
      </c>
      <c r="J42" s="1">
        <f>+I42/1000*60*60*G42</f>
        <v/>
      </c>
      <c r="L42" s="1">
        <f>+IF(AND(G42&gt;0,J42=0),"NECESITA CAUDAL","ok")</f>
        <v/>
      </c>
    </row>
    <row r="43" ht="24.95" customFormat="1" customHeight="1" s="1">
      <c r="A43" s="4" t="n">
        <v>26</v>
      </c>
      <c r="B43" s="24" t="n"/>
      <c r="C43" s="68" t="n"/>
      <c r="D43" s="44" t="n"/>
      <c r="E43" s="26" t="n"/>
      <c r="F43" s="121" t="n">
        <v>26</v>
      </c>
      <c r="G43" s="121">
        <f>B43-B42</f>
        <v/>
      </c>
      <c r="H43" s="49" t="n"/>
      <c r="I43" s="71">
        <f>+$H$17</f>
        <v/>
      </c>
      <c r="J43" s="1">
        <f>+I43/1000*60*60*G43</f>
        <v/>
      </c>
      <c r="L43" s="1">
        <f>+IF(AND(G43&gt;0,J43=0),"NECESITA CAUDAL","ok")</f>
        <v/>
      </c>
    </row>
    <row r="44" ht="24.95" customFormat="1" customHeight="1" s="1">
      <c r="A44" s="4" t="n">
        <v>27</v>
      </c>
      <c r="B44" s="24" t="n"/>
      <c r="C44" s="68" t="n"/>
      <c r="D44" s="44" t="n"/>
      <c r="E44" s="26" t="n"/>
      <c r="F44" s="121" t="n">
        <v>27</v>
      </c>
      <c r="G44" s="121">
        <f>B44-B43</f>
        <v/>
      </c>
      <c r="H44" s="49" t="n"/>
      <c r="I44" s="71">
        <f>+$H$17</f>
        <v/>
      </c>
      <c r="J44" s="1">
        <f>+I44/1000*60*60*G44</f>
        <v/>
      </c>
      <c r="L44" s="1">
        <f>+IF(AND(G44&gt;0,J44=0),"NECESITA CAUDAL","ok")</f>
        <v/>
      </c>
    </row>
    <row r="45" ht="24.95" customFormat="1" customHeight="1" s="1">
      <c r="A45" s="4" t="n">
        <v>28</v>
      </c>
      <c r="B45" s="24" t="n"/>
      <c r="C45" s="68" t="n"/>
      <c r="D45" s="44" t="n"/>
      <c r="E45" s="26" t="n"/>
      <c r="F45" s="121" t="n">
        <v>28</v>
      </c>
      <c r="G45" s="121">
        <f>B45-B44</f>
        <v/>
      </c>
      <c r="H45" s="49" t="n"/>
      <c r="I45" s="71">
        <f>+$H$17</f>
        <v/>
      </c>
      <c r="J45" s="1">
        <f>+I45/1000*60*60*G45</f>
        <v/>
      </c>
      <c r="L45" s="1">
        <f>+IF(AND(G45&gt;0,J45=0),"NECESITA CAUDAL","ok")</f>
        <v/>
      </c>
    </row>
    <row r="46" ht="24.95" customFormat="1" customHeight="1" s="1">
      <c r="A46" s="4" t="n">
        <v>29</v>
      </c>
      <c r="B46" s="24" t="n"/>
      <c r="C46" s="68" t="n"/>
      <c r="D46" s="44" t="n"/>
      <c r="E46" s="26" t="n"/>
      <c r="F46" s="121" t="n">
        <v>29</v>
      </c>
      <c r="G46" s="121">
        <f>B46-B45</f>
        <v/>
      </c>
      <c r="H46" s="49" t="n"/>
      <c r="I46" s="71">
        <f>+$H$17</f>
        <v/>
      </c>
      <c r="J46" s="1">
        <f>+I46/1000*60*60*G46</f>
        <v/>
      </c>
      <c r="L46" s="1">
        <f>+IF(AND(G46&gt;0,J46=0),"NECESITA CAUDAL","ok")</f>
        <v/>
      </c>
    </row>
    <row r="47" ht="24.95" customFormat="1" customHeight="1" s="1">
      <c r="A47" s="4" t="n">
        <v>30</v>
      </c>
      <c r="B47" s="24" t="n"/>
      <c r="C47" s="68" t="n"/>
      <c r="D47" s="44" t="n"/>
      <c r="E47" s="32" t="n"/>
      <c r="F47" s="121" t="n">
        <v>30</v>
      </c>
      <c r="G47" s="121">
        <f>B47-B46</f>
        <v/>
      </c>
      <c r="H47" s="49" t="n"/>
      <c r="I47" s="71">
        <f>+$H$17</f>
        <v/>
      </c>
      <c r="J47" s="1">
        <f>+I47/1000*60*60*G47</f>
        <v/>
      </c>
      <c r="L47" s="1">
        <f>+IF(AND(G47&gt;0,J47=0),"NECESITA CAUDAL","ok")</f>
        <v/>
      </c>
    </row>
    <row r="48" ht="24.95" customFormat="1" customHeight="1" s="1">
      <c r="A48" s="31" t="n">
        <v>31</v>
      </c>
      <c r="B48" s="110" t="n"/>
      <c r="C48" s="111" t="n"/>
      <c r="D48" s="66" t="n"/>
      <c r="E48" s="32" t="n"/>
      <c r="F48" s="3" t="n">
        <v>31</v>
      </c>
      <c r="G48" s="121">
        <f>B48-B47</f>
        <v/>
      </c>
      <c r="H48" s="49" t="n"/>
      <c r="I48" s="71">
        <f>+$H$17</f>
        <v/>
      </c>
      <c r="J48" s="1">
        <f>+I48/1000*60*60*G48</f>
        <v/>
      </c>
      <c r="L48" s="1">
        <f>+IF(AND(G48&gt;0,J48=0),"NECESITA CAUDAL","ok")</f>
        <v/>
      </c>
    </row>
    <row r="49" ht="24.95" customFormat="1" customHeight="1" s="1">
      <c r="A49" s="31" t="inlineStr">
        <is>
          <t>Total</t>
        </is>
      </c>
      <c r="B49" s="29" t="n"/>
      <c r="C49" s="29" t="n"/>
      <c r="D49" s="29" t="n"/>
      <c r="E49" s="32" t="n"/>
      <c r="F49" s="3" t="n"/>
      <c r="G49" s="37">
        <f>AVERAGE(G18:G48)</f>
        <v/>
      </c>
      <c r="H49" s="37" t="n"/>
      <c r="I49" s="37">
        <f>AVERAGE(I18:I48)</f>
        <v/>
      </c>
      <c r="J49" s="1">
        <f>SUM(J18:J48)</f>
        <v/>
      </c>
    </row>
    <row r="50" ht="24.95" customFormat="1" customHeight="1" s="1">
      <c r="A50" s="121" t="inlineStr">
        <is>
          <t>DIA MÁXIMA PRODUCCIÓN</t>
        </is>
      </c>
      <c r="B50" s="34" t="n"/>
      <c r="C50" s="34" t="n"/>
      <c r="D50" s="34" t="n"/>
      <c r="E50" s="132" t="n"/>
      <c r="F50" s="56" t="n"/>
      <c r="G50" s="36">
        <f>SUM(G18:G48)</f>
        <v/>
      </c>
      <c r="H50" s="32" t="n"/>
      <c r="I50" s="35" t="n"/>
    </row>
    <row r="51" ht="24.95" customFormat="1" customHeight="1" s="1">
      <c r="A51" s="133" t="n"/>
      <c r="B51" s="134" t="n"/>
      <c r="C51" s="134" t="n"/>
      <c r="D51" s="134" t="n"/>
      <c r="E51" s="135" t="n"/>
    </row>
    <row r="52" ht="27.75" customHeight="1">
      <c r="G52" s="121" t="inlineStr">
        <is>
          <t>caudal</t>
        </is>
      </c>
      <c r="H52" s="121" t="inlineStr">
        <is>
          <t>horas dia</t>
        </is>
      </c>
      <c r="I52" s="121" t="inlineStr">
        <is>
          <t>horas mes</t>
        </is>
      </c>
      <c r="J52" s="121" t="inlineStr">
        <is>
          <t>dias uso</t>
        </is>
      </c>
      <c r="K52" s="121" t="n"/>
      <c r="L52" s="33" t="n"/>
      <c r="M52" s="33" t="n"/>
      <c r="N52" s="74" t="inlineStr">
        <is>
          <t>volumen</t>
        </is>
      </c>
    </row>
    <row r="53" ht="30" customHeight="1">
      <c r="F53">
        <f>+H16</f>
        <v/>
      </c>
      <c r="G53" s="38">
        <f>+AVERAGE(I18:I48)</f>
        <v/>
      </c>
      <c r="H53" s="38">
        <f>+MAX(G18:G48)</f>
        <v/>
      </c>
      <c r="I53" s="33">
        <f>+SUM(G18:G48)</f>
        <v/>
      </c>
      <c r="J53" s="33">
        <f>+COUNTIF(G18:G48,"&gt;0")</f>
        <v/>
      </c>
      <c r="K53" s="33" t="n"/>
      <c r="L53" s="121" t="n"/>
      <c r="M53" s="33" t="n"/>
      <c r="N53" s="33">
        <f>+SUM(J18:J48)</f>
        <v/>
      </c>
    </row>
    <row r="54" ht="35.25" customHeight="1"/>
    <row r="65" ht="12.75" customHeight="1"/>
    <row r="66" ht="12.75" customHeight="1"/>
    <row r="81" ht="12.75" customHeight="1"/>
    <row r="97" ht="12.75" customHeight="1"/>
    <row r="113" ht="12.75" customHeight="1"/>
    <row r="129" ht="12.75" customHeight="1"/>
    <row r="145" ht="12.75" customHeight="1"/>
    <row r="161" ht="12.75" customHeight="1"/>
    <row r="177" ht="12.75" customHeight="1"/>
    <row r="65409" ht="12.75" customHeight="1"/>
    <row r="65425" ht="12.75" customHeight="1"/>
    <row r="65441" ht="12.75" customHeight="1"/>
    <row r="65457" ht="12.75" customHeight="1"/>
    <row r="65473" ht="12.75" customHeight="1"/>
    <row r="65489" ht="12.75" customHeight="1"/>
    <row r="65505" ht="12.75" customHeight="1"/>
    <row r="65521" ht="12.75" customHeight="1"/>
    <row r="65522" ht="12.75" customHeight="1"/>
    <row r="65536" ht="12.75" customHeight="1"/>
    <row r="65537" ht="12.75" customHeight="1"/>
    <row r="65538" ht="12.75" customHeight="1"/>
    <row r="65539" ht="12.75" customHeight="1"/>
  </sheetData>
  <mergeCells count="7">
    <mergeCell ref="A15:B15"/>
    <mergeCell ref="A11:B11"/>
    <mergeCell ref="A50:E51"/>
    <mergeCell ref="A10:B10"/>
    <mergeCell ref="A13:B13"/>
    <mergeCell ref="A14:B14"/>
    <mergeCell ref="A9:B9"/>
  </mergeCells>
  <conditionalFormatting sqref="L49">
    <cfRule type="dataBar" priority="1">
      <dataBar>
        <cfvo type="min"/>
        <cfvo type="max"/>
        <color rgb="FF638EC6"/>
      </dataBar>
    </cfRule>
  </conditionalFormatting>
  <printOptions horizontalCentered="1"/>
  <pageMargins left="0.7480314960629921" right="0.7480314960629921" top="0.984251968503937" bottom="0.984251968503937" header="0" footer="0"/>
  <pageSetup orientation="portrait" scale="61"/>
  <rowBreaks count="1" manualBreakCount="1">
    <brk id="32" min="0" max="16383" man="1"/>
  </rowBreaks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B2:W92"/>
  <sheetViews>
    <sheetView topLeftCell="C67" zoomScaleNormal="100" workbookViewId="0">
      <selection activeCell="J83" sqref="J83"/>
    </sheetView>
  </sheetViews>
  <sheetFormatPr baseColWidth="10" defaultRowHeight="12.75"/>
  <cols>
    <col width="11.42578125" customWidth="1" style="89" min="8" max="9"/>
    <col width="29.28515625" customWidth="1" min="17" max="17"/>
    <col width="11.42578125" customWidth="1" min="19" max="19"/>
  </cols>
  <sheetData>
    <row r="2" ht="45" customHeight="1">
      <c r="B2" s="77" t="inlineStr">
        <is>
          <t>Codigo Proceso</t>
        </is>
      </c>
      <c r="C2" s="77" t="inlineStr">
        <is>
          <t>Codigo Archivo</t>
        </is>
      </c>
      <c r="D2" s="77" t="inlineStr">
        <is>
          <t>Rut</t>
        </is>
      </c>
      <c r="E2" s="81" t="inlineStr">
        <is>
          <t>Periodo Informado</t>
        </is>
      </c>
      <c r="F2" s="83" t="inlineStr">
        <is>
          <t>Tipo de Obra</t>
        </is>
      </c>
      <c r="G2" s="83" t="inlineStr">
        <is>
          <t>CodigoObra</t>
        </is>
      </c>
      <c r="H2" s="86" t="inlineStr">
        <is>
          <t>ProdudMaximaObra</t>
        </is>
      </c>
      <c r="I2" s="86" t="inlineStr">
        <is>
          <t>ProdMaximaDiaria</t>
        </is>
      </c>
      <c r="J2" s="83" t="inlineStr">
        <is>
          <t>HorasUsoBombaDiaMaxProd</t>
        </is>
      </c>
      <c r="K2" s="83" t="inlineStr">
        <is>
          <t>HorasUsoBombaMensual</t>
        </is>
      </c>
      <c r="L2" s="83" t="inlineStr">
        <is>
          <t>DiasUsoBombaMensual</t>
        </is>
      </c>
      <c r="M2" s="83" t="inlineStr">
        <is>
          <t>Volumende Descarte</t>
        </is>
      </c>
      <c r="N2" s="83" t="inlineStr">
        <is>
          <t>CodigoProdTercero</t>
        </is>
      </c>
      <c r="O2" s="83" t="inlineStr">
        <is>
          <t>TipodeDestino</t>
        </is>
      </c>
      <c r="P2" s="83" t="inlineStr">
        <is>
          <t>VolumenProducionMensual</t>
        </is>
      </c>
      <c r="Q2" s="83" t="inlineStr">
        <is>
          <t>Observaciones</t>
        </is>
      </c>
      <c r="S2" s="97" t="inlineStr">
        <is>
          <t>h</t>
        </is>
      </c>
      <c r="T2" s="97" t="inlineStr">
        <is>
          <t>q</t>
        </is>
      </c>
    </row>
    <row r="3" ht="15" customHeight="1">
      <c r="B3" s="55" t="inlineStr">
        <is>
          <t>PR018001</t>
        </is>
      </c>
      <c r="C3" s="55" t="n">
        <v>3</v>
      </c>
      <c r="D3" s="61" t="n">
        <v>69070900</v>
      </c>
      <c r="E3" s="82" t="n">
        <v>202412</v>
      </c>
      <c r="F3" s="61" t="n"/>
      <c r="G3" s="55">
        <f>+'San Luis P1'!F53</f>
        <v/>
      </c>
      <c r="H3" s="87">
        <f>+I3</f>
        <v/>
      </c>
      <c r="I3" s="87">
        <f>+'San Luis P1'!G53</f>
        <v/>
      </c>
      <c r="J3" s="33">
        <f>+'San Luis P1'!H53</f>
        <v/>
      </c>
      <c r="K3" s="33">
        <f>+'San Luis P1'!I53</f>
        <v/>
      </c>
      <c r="L3" s="33">
        <f>+'San Luis P1'!J53</f>
        <v/>
      </c>
      <c r="M3" s="33" t="n"/>
      <c r="N3" s="33" t="n"/>
      <c r="O3" s="33" t="n"/>
      <c r="P3" s="87">
        <f>+'San Luis P1'!N53</f>
        <v/>
      </c>
      <c r="Q3" s="84" t="n"/>
      <c r="S3">
        <f>+_xlfn.XLOOKUP(G3,'Resumen Horas'!$B$1:$CH$1,'Resumen Horas'!$B$34:$CH$34)</f>
        <v/>
      </c>
      <c r="T3">
        <f>+_xlfn.XLOOKUP(G3,'Resumen Vol (2)'!$B$1:$CH$1,'Resumen Vol (2)'!$B$34:$CH$34)</f>
        <v/>
      </c>
      <c r="V3">
        <f>+S3-K3</f>
        <v/>
      </c>
      <c r="W3" s="89">
        <f>+T3-P3</f>
        <v/>
      </c>
    </row>
    <row r="4">
      <c r="B4" s="55" t="inlineStr">
        <is>
          <t>PR018001</t>
        </is>
      </c>
      <c r="C4" s="55" t="n">
        <v>3</v>
      </c>
      <c r="D4" s="55" t="n">
        <v>69070900</v>
      </c>
      <c r="E4" s="82" t="n">
        <v>202412</v>
      </c>
      <c r="F4" s="55" t="n"/>
      <c r="G4" s="55">
        <f>+'Versalles1 P1'!F53</f>
        <v/>
      </c>
      <c r="H4" s="87">
        <f>+I4</f>
        <v/>
      </c>
      <c r="I4" s="87">
        <f>+'Versalles1 P1'!G53</f>
        <v/>
      </c>
      <c r="J4" s="33">
        <f>+'Versalles1 P1'!H53</f>
        <v/>
      </c>
      <c r="K4" s="33">
        <f>+'Versalles1 P1'!I53</f>
        <v/>
      </c>
      <c r="L4" s="33">
        <f>+'Versalles1 P1'!J53</f>
        <v/>
      </c>
      <c r="M4" s="33" t="n"/>
      <c r="N4" s="33" t="n"/>
      <c r="O4" s="33" t="n"/>
      <c r="P4" s="87">
        <f>+'Versalles1 P1'!N53</f>
        <v/>
      </c>
      <c r="Q4" s="84" t="n"/>
      <c r="S4">
        <f>+_xlfn.XLOOKUP(G4,'Resumen Horas'!$B$1:$CH$1,'Resumen Horas'!$B$34:$CH$34)</f>
        <v/>
      </c>
      <c r="T4">
        <f>+_xlfn.XLOOKUP(G4,'Resumen Vol (2)'!$B$1:$CH$1,'Resumen Vol (2)'!$B$34:$CH$34)</f>
        <v/>
      </c>
      <c r="V4">
        <f>+S4-K4</f>
        <v/>
      </c>
      <c r="W4" s="89">
        <f>+T4-P4</f>
        <v/>
      </c>
    </row>
    <row r="5">
      <c r="B5" s="55" t="inlineStr">
        <is>
          <t>PR018001</t>
        </is>
      </c>
      <c r="C5" s="55" t="n">
        <v>3</v>
      </c>
      <c r="D5" s="55" t="n">
        <v>69070900</v>
      </c>
      <c r="E5" s="82" t="n">
        <v>202412</v>
      </c>
      <c r="F5" s="55" t="n"/>
      <c r="G5" s="55">
        <f>+'Cerrillos1 P2A'!F53</f>
        <v/>
      </c>
      <c r="H5" s="87">
        <f>+I5</f>
        <v/>
      </c>
      <c r="I5" s="87">
        <f>+'Cerrillos1 P2A'!G53</f>
        <v/>
      </c>
      <c r="J5" s="33">
        <f>+'Cerrillos1 P2A'!H53</f>
        <v/>
      </c>
      <c r="K5" s="33">
        <f>+'Cerrillos1 P2A'!I53</f>
        <v/>
      </c>
      <c r="L5" s="33">
        <f>+'Cerrillos1 P2A'!J53</f>
        <v/>
      </c>
      <c r="M5" s="33" t="n"/>
      <c r="N5" s="33" t="n"/>
      <c r="O5" s="33" t="n"/>
      <c r="P5" s="87">
        <f>+'Cerrillos1 P2A'!N53</f>
        <v/>
      </c>
      <c r="Q5" s="84" t="n"/>
      <c r="S5">
        <f>+_xlfn.XLOOKUP(G5,'Resumen Horas'!$B$1:$CH$1,'Resumen Horas'!$B$34:$CH$34)</f>
        <v/>
      </c>
      <c r="T5">
        <f>+_xlfn.XLOOKUP(G5,'Resumen Vol (2)'!$B$1:$CH$1,'Resumen Vol (2)'!$B$34:$CH$34)</f>
        <v/>
      </c>
      <c r="V5">
        <f>+S5-K5</f>
        <v/>
      </c>
      <c r="W5" s="89">
        <f>+T5-P5</f>
        <v/>
      </c>
    </row>
    <row r="6">
      <c r="B6" s="55" t="inlineStr">
        <is>
          <t>PR018001</t>
        </is>
      </c>
      <c r="C6" s="55" t="n">
        <v>3</v>
      </c>
      <c r="D6" s="55" t="n">
        <v>69070900</v>
      </c>
      <c r="E6" s="82" t="n">
        <v>202412</v>
      </c>
      <c r="F6" s="55" t="n"/>
      <c r="G6" s="55">
        <f>+'Santa Adela P6A'!F53</f>
        <v/>
      </c>
      <c r="H6" s="87">
        <f>+I6</f>
        <v/>
      </c>
      <c r="I6" s="87">
        <f>+'Santa Adela P6A'!G53</f>
        <v/>
      </c>
      <c r="J6" s="33">
        <f>+'Santa Adela P6A'!H53</f>
        <v/>
      </c>
      <c r="K6" s="33">
        <f>+'Santa Adela P6A'!I53</f>
        <v/>
      </c>
      <c r="L6" s="33">
        <f>+'Santa Adela P6A'!J53</f>
        <v/>
      </c>
      <c r="M6" s="33" t="n"/>
      <c r="N6" s="33" t="n"/>
      <c r="O6" s="33" t="n"/>
      <c r="P6" s="87">
        <f>+'Santa Adela P6A'!N53</f>
        <v/>
      </c>
      <c r="Q6" s="84" t="n"/>
      <c r="S6">
        <f>+_xlfn.XLOOKUP(G6,'Resumen Horas'!$B$1:$CH$1,'Resumen Horas'!$B$34:$CH$34)</f>
        <v/>
      </c>
      <c r="T6">
        <f>+_xlfn.XLOOKUP(G6,'Resumen Vol (2)'!$B$1:$CH$1,'Resumen Vol (2)'!$B$34:$CH$34)</f>
        <v/>
      </c>
      <c r="V6">
        <f>+S6-K6</f>
        <v/>
      </c>
      <c r="W6" s="89">
        <f>+T6-P6</f>
        <v/>
      </c>
    </row>
    <row r="7">
      <c r="B7" s="55" t="inlineStr">
        <is>
          <t>PR018001</t>
        </is>
      </c>
      <c r="C7" s="55" t="n">
        <v>3</v>
      </c>
      <c r="D7" s="55" t="n">
        <v>69070900</v>
      </c>
      <c r="E7" s="82" t="n">
        <v>202412</v>
      </c>
      <c r="F7" s="55" t="n"/>
      <c r="G7" s="55">
        <f>+'Alessandri P1A'!F53</f>
        <v/>
      </c>
      <c r="H7" s="87">
        <f>+I7</f>
        <v/>
      </c>
      <c r="I7" s="87">
        <f>+'Alessandri P1A'!G53</f>
        <v/>
      </c>
      <c r="J7" s="33">
        <f>+'Alessandri P1A'!H53</f>
        <v/>
      </c>
      <c r="K7" s="33">
        <f>+'Alessandri P1A'!I53</f>
        <v/>
      </c>
      <c r="L7" s="33">
        <f>+'Alessandri P1A'!J53</f>
        <v/>
      </c>
      <c r="M7" s="33" t="n"/>
      <c r="N7" s="33" t="n"/>
      <c r="O7" s="33" t="n"/>
      <c r="P7" s="87">
        <f>+'Alessandri P1A'!N53</f>
        <v/>
      </c>
      <c r="Q7" s="84" t="n"/>
      <c r="S7">
        <f>+_xlfn.XLOOKUP(G7,'Resumen Horas'!$B$1:$CH$1,'Resumen Horas'!$B$34:$CH$34)</f>
        <v/>
      </c>
      <c r="T7">
        <f>+_xlfn.XLOOKUP(G7,'Resumen Vol (2)'!$B$1:$CH$1,'Resumen Vol (2)'!$B$34:$CH$34)</f>
        <v/>
      </c>
      <c r="V7">
        <f>+S7-K7</f>
        <v/>
      </c>
      <c r="W7" s="89">
        <f>+T7-P7</f>
        <v/>
      </c>
    </row>
    <row r="8">
      <c r="B8" s="55" t="inlineStr">
        <is>
          <t>PR018001</t>
        </is>
      </c>
      <c r="C8" s="55" t="n">
        <v>3</v>
      </c>
      <c r="D8" s="55" t="n">
        <v>69070900</v>
      </c>
      <c r="E8" s="82" t="n">
        <v>202412</v>
      </c>
      <c r="F8" s="55" t="n"/>
      <c r="G8" s="55">
        <f>+'San Jose de Chuchunco P1A'!F53</f>
        <v/>
      </c>
      <c r="H8" s="87">
        <f>+I8</f>
        <v/>
      </c>
      <c r="I8" s="87">
        <f>+'San Jose de Chuchunco P1A'!G53</f>
        <v/>
      </c>
      <c r="J8" s="33">
        <f>+'San Jose de Chuchunco P1A'!H53</f>
        <v/>
      </c>
      <c r="K8" s="33">
        <f>+'San Jose de Chuchunco P1A'!I53</f>
        <v/>
      </c>
      <c r="L8" s="33">
        <f>+'San Jose de Chuchunco P1A'!J53</f>
        <v/>
      </c>
      <c r="M8" s="33" t="n"/>
      <c r="N8" s="33" t="n"/>
      <c r="O8" s="33" t="n"/>
      <c r="P8" s="87">
        <f>+'San Jose de Chuchunco P1A'!N53</f>
        <v/>
      </c>
      <c r="Q8" s="84" t="n"/>
      <c r="S8">
        <f>+_xlfn.XLOOKUP(G8,'Resumen Horas'!$B$1:$CH$1,'Resumen Horas'!$B$34:$CH$34)</f>
        <v/>
      </c>
      <c r="T8">
        <f>+_xlfn.XLOOKUP(G8,'Resumen Vol (2)'!$B$1:$CH$1,'Resumen Vol (2)'!$B$34:$CH$34)</f>
        <v/>
      </c>
      <c r="V8">
        <f>+S8-K8</f>
        <v/>
      </c>
      <c r="W8" s="89">
        <f>+T8-P8</f>
        <v/>
      </c>
    </row>
    <row r="9">
      <c r="B9" s="55" t="inlineStr">
        <is>
          <t>PR018001</t>
        </is>
      </c>
      <c r="C9" s="55" t="n">
        <v>3</v>
      </c>
      <c r="D9" s="55" t="n">
        <v>69070900</v>
      </c>
      <c r="E9" s="82" t="n">
        <v>202412</v>
      </c>
      <c r="F9" s="55" t="n"/>
      <c r="G9" s="55">
        <f>+'Cerrillos2 P1'!F53</f>
        <v/>
      </c>
      <c r="H9" s="87">
        <f>+I9</f>
        <v/>
      </c>
      <c r="I9" s="87">
        <f>+'Cerrillos2 P1'!G53</f>
        <v/>
      </c>
      <c r="J9" s="33">
        <f>+'Cerrillos2 P1'!H53</f>
        <v/>
      </c>
      <c r="K9" s="33">
        <f>+'Cerrillos2 P1'!I53</f>
        <v/>
      </c>
      <c r="L9" s="33">
        <f>+'Cerrillos2 P1'!J53</f>
        <v/>
      </c>
      <c r="M9" s="33" t="n"/>
      <c r="N9" s="33" t="n"/>
      <c r="O9" s="33" t="n"/>
      <c r="P9" s="87">
        <f>+'Cerrillos2 P1'!N53</f>
        <v/>
      </c>
      <c r="Q9" s="84" t="n"/>
      <c r="S9">
        <f>+_xlfn.XLOOKUP(G9,'Resumen Horas'!$B$1:$CH$1,'Resumen Horas'!$B$34:$CH$34)</f>
        <v/>
      </c>
      <c r="T9">
        <f>+_xlfn.XLOOKUP(G9,'Resumen Vol (2)'!$B$1:$CH$1,'Resumen Vol (2)'!$B$34:$CH$34)</f>
        <v/>
      </c>
      <c r="V9">
        <f>+S9-K9</f>
        <v/>
      </c>
      <c r="W9" s="89">
        <f>+T9-P9</f>
        <v/>
      </c>
    </row>
    <row r="10">
      <c r="B10" s="55" t="inlineStr">
        <is>
          <t>PR018001</t>
        </is>
      </c>
      <c r="C10" s="55" t="n">
        <v>3</v>
      </c>
      <c r="D10" s="55" t="n">
        <v>69070900</v>
      </c>
      <c r="E10" s="82" t="n">
        <v>202412</v>
      </c>
      <c r="F10" s="55" t="n"/>
      <c r="G10" s="55">
        <f>+'Almendral P1A'!F53</f>
        <v/>
      </c>
      <c r="H10" s="87">
        <f>+I10</f>
        <v/>
      </c>
      <c r="I10" s="87">
        <f>+'Almendral P1A'!G53</f>
        <v/>
      </c>
      <c r="J10" s="33">
        <f>+'Almendral P1A'!H53</f>
        <v/>
      </c>
      <c r="K10" s="33">
        <f>+'Almendral P1A'!I53</f>
        <v/>
      </c>
      <c r="L10" s="33">
        <f>+'Almendral P1A'!J53</f>
        <v/>
      </c>
      <c r="M10" s="33" t="n"/>
      <c r="N10" s="33" t="n"/>
      <c r="O10" s="33" t="n"/>
      <c r="P10" s="87">
        <f>+'Almendral P1A'!N53</f>
        <v/>
      </c>
      <c r="Q10" s="84" t="n"/>
      <c r="S10">
        <f>+_xlfn.XLOOKUP(G10,'Resumen Horas'!$B$1:$CH$1,'Resumen Horas'!$B$34:$CH$34)</f>
        <v/>
      </c>
      <c r="T10">
        <f>+_xlfn.XLOOKUP(G10,'Resumen Vol (2)'!$B$1:$CH$1,'Resumen Vol (2)'!$B$34:$CH$34)</f>
        <v/>
      </c>
      <c r="V10">
        <f>+S10-K10</f>
        <v/>
      </c>
      <c r="W10" s="89">
        <f>+T10-P10</f>
        <v/>
      </c>
    </row>
    <row r="11">
      <c r="B11" s="55" t="inlineStr">
        <is>
          <t>PR018001</t>
        </is>
      </c>
      <c r="C11" s="55" t="n">
        <v>3</v>
      </c>
      <c r="D11" s="55" t="n">
        <v>69070900</v>
      </c>
      <c r="E11" s="82" t="n">
        <v>202412</v>
      </c>
      <c r="F11" s="55" t="n"/>
      <c r="G11" s="55">
        <f>+'San Jose de Chuchunco P4A'!F53</f>
        <v/>
      </c>
      <c r="H11" s="87">
        <f>+I11</f>
        <v/>
      </c>
      <c r="I11" s="87">
        <f>+'San Jose de Chuchunco P4A'!G53</f>
        <v/>
      </c>
      <c r="J11" s="33">
        <f>+'San Jose de Chuchunco P4A'!H53</f>
        <v/>
      </c>
      <c r="K11" s="33">
        <f>+'San Jose de Chuchunco P4A'!I53</f>
        <v/>
      </c>
      <c r="L11" s="33">
        <f>+'San Jose de Chuchunco P4A'!J53</f>
        <v/>
      </c>
      <c r="M11" s="33" t="n"/>
      <c r="N11" s="33" t="n"/>
      <c r="O11" s="33" t="n"/>
      <c r="P11" s="87">
        <f>+'San Jose de Chuchunco P4A'!N53</f>
        <v/>
      </c>
      <c r="Q11" s="84" t="n"/>
      <c r="S11">
        <f>+_xlfn.XLOOKUP(G11,'Resumen Horas'!$B$1:$CH$1,'Resumen Horas'!$B$34:$CH$34)</f>
        <v/>
      </c>
      <c r="T11">
        <f>+_xlfn.XLOOKUP(G11,'Resumen Vol (2)'!$B$1:$CH$1,'Resumen Vol (2)'!$B$34:$CH$34)</f>
        <v/>
      </c>
      <c r="V11">
        <f>+S11-K11</f>
        <v/>
      </c>
      <c r="W11" s="89">
        <f>+T11-P11</f>
        <v/>
      </c>
    </row>
    <row r="12">
      <c r="B12" s="55" t="inlineStr">
        <is>
          <t>PR018001</t>
        </is>
      </c>
      <c r="C12" s="55" t="n">
        <v>3</v>
      </c>
      <c r="D12" s="55" t="n">
        <v>69070900</v>
      </c>
      <c r="E12" s="82" t="n">
        <v>202412</v>
      </c>
      <c r="F12" s="55" t="n"/>
      <c r="G12" s="55">
        <f>+'Lo Errazuriz P1A'!F53</f>
        <v/>
      </c>
      <c r="H12" s="87">
        <f>+I12</f>
        <v/>
      </c>
      <c r="I12" s="87">
        <f>+'Lo Errazuriz P1A'!G53</f>
        <v/>
      </c>
      <c r="J12" s="33">
        <f>+'Lo Errazuriz P1A'!H53</f>
        <v/>
      </c>
      <c r="K12" s="33">
        <f>+'Lo Errazuriz P1A'!I53</f>
        <v/>
      </c>
      <c r="L12" s="33">
        <f>+'Lo Errazuriz P1A'!J53</f>
        <v/>
      </c>
      <c r="M12" s="33" t="n"/>
      <c r="N12" s="33" t="n"/>
      <c r="O12" s="33" t="n"/>
      <c r="P12" s="87">
        <f>+'Lo Errazuriz P1A'!N53</f>
        <v/>
      </c>
      <c r="Q12" s="84" t="n"/>
      <c r="S12">
        <f>+_xlfn.XLOOKUP(G12,'Resumen Horas'!$B$1:$CH$1,'Resumen Horas'!$B$34:$CH$34)</f>
        <v/>
      </c>
      <c r="T12">
        <f>+_xlfn.XLOOKUP(G12,'Resumen Vol (2)'!$B$1:$CH$1,'Resumen Vol (2)'!$B$34:$CH$34)</f>
        <v/>
      </c>
      <c r="V12">
        <f>+S12-K12</f>
        <v/>
      </c>
      <c r="W12" s="89">
        <f>+T12-P12</f>
        <v/>
      </c>
    </row>
    <row r="13">
      <c r="B13" s="55" t="inlineStr">
        <is>
          <t>PR018001</t>
        </is>
      </c>
      <c r="C13" s="55" t="n">
        <v>3</v>
      </c>
      <c r="D13" s="55" t="n">
        <v>69070900</v>
      </c>
      <c r="E13" s="82" t="n">
        <v>202412</v>
      </c>
      <c r="F13" s="55" t="n"/>
      <c r="G13" s="55">
        <f>+'Los Alamos 1'!F53</f>
        <v/>
      </c>
      <c r="H13" s="88">
        <f>+I13</f>
        <v/>
      </c>
      <c r="I13" s="88">
        <f>+'Los Alamos 1'!G53</f>
        <v/>
      </c>
      <c r="J13" s="84">
        <f>+'Los Alamos 1'!H53</f>
        <v/>
      </c>
      <c r="K13" s="84">
        <f>+'Los Alamos 1'!I53</f>
        <v/>
      </c>
      <c r="L13" s="84">
        <f>+'Los Alamos 1'!J53</f>
        <v/>
      </c>
      <c r="M13" s="84" t="n"/>
      <c r="N13" s="84" t="n"/>
      <c r="O13" s="84" t="n"/>
      <c r="P13" s="88">
        <f>+'Los Alamos 1'!N53</f>
        <v/>
      </c>
      <c r="Q13" s="84" t="n"/>
      <c r="S13">
        <f>+_xlfn.XLOOKUP(G13,'Resumen Horas'!$B$1:$CH$1,'Resumen Horas'!$B$34:$CH$34)</f>
        <v/>
      </c>
      <c r="T13">
        <f>+_xlfn.XLOOKUP(G13,'Resumen Vol (2)'!$B$1:$CH$1,'Resumen Vol (2)'!$B$34:$CH$34)</f>
        <v/>
      </c>
      <c r="V13">
        <f>+S13-K13</f>
        <v/>
      </c>
      <c r="W13" s="89">
        <f>+T13-P13</f>
        <v/>
      </c>
    </row>
    <row r="14">
      <c r="B14" s="55" t="inlineStr">
        <is>
          <t>PR018001</t>
        </is>
      </c>
      <c r="C14" s="55" t="n">
        <v>3</v>
      </c>
      <c r="D14" s="55" t="n">
        <v>69070900</v>
      </c>
      <c r="E14" s="82" t="n">
        <v>202412</v>
      </c>
      <c r="F14" s="55" t="n"/>
      <c r="G14" s="55">
        <f>+'Almendral 4A'!F53</f>
        <v/>
      </c>
      <c r="H14" s="88">
        <f>+I14</f>
        <v/>
      </c>
      <c r="I14" s="88">
        <f>+'Almendral 4A'!G53</f>
        <v/>
      </c>
      <c r="J14" s="84">
        <f>+'Almendral 4A'!H53</f>
        <v/>
      </c>
      <c r="K14" s="84">
        <f>+'Almendral 4A'!I53</f>
        <v/>
      </c>
      <c r="L14" s="84">
        <f>+'Almendral 4A'!J53</f>
        <v/>
      </c>
      <c r="M14" s="84" t="n"/>
      <c r="N14" s="84" t="n"/>
      <c r="O14" s="84" t="n"/>
      <c r="P14" s="88">
        <f>+'Almendral 4A'!N53</f>
        <v/>
      </c>
      <c r="Q14" s="84" t="n"/>
      <c r="S14">
        <f>+_xlfn.XLOOKUP(G14,'Resumen Horas'!$B$1:$CH$1,'Resumen Horas'!$B$34:$CH$34)</f>
        <v/>
      </c>
      <c r="T14">
        <f>+_xlfn.XLOOKUP(G14,'Resumen Vol (2)'!$B$1:$CH$1,'Resumen Vol (2)'!$B$34:$CH$34)</f>
        <v/>
      </c>
      <c r="V14">
        <f>+S14-K14</f>
        <v/>
      </c>
      <c r="W14" s="89">
        <f>+T14-P14</f>
        <v/>
      </c>
    </row>
    <row r="15">
      <c r="B15" s="55" t="inlineStr">
        <is>
          <t>PR018001</t>
        </is>
      </c>
      <c r="C15" s="55" t="n">
        <v>3</v>
      </c>
      <c r="D15" s="55" t="n">
        <v>69070900</v>
      </c>
      <c r="E15" s="82" t="n">
        <v>202412</v>
      </c>
      <c r="F15" s="55" t="n"/>
      <c r="G15" s="55">
        <f>+'Vista Alegre P2'!F53</f>
        <v/>
      </c>
      <c r="H15" s="88">
        <f>+I15</f>
        <v/>
      </c>
      <c r="I15" s="88">
        <f>+'Vista Alegre P2'!G53</f>
        <v/>
      </c>
      <c r="J15" s="84">
        <f>+'Vista Alegre P2'!H53</f>
        <v/>
      </c>
      <c r="K15" s="84">
        <f>+'Vista Alegre P2'!I53</f>
        <v/>
      </c>
      <c r="L15" s="84">
        <f>+'Vista Alegre P2'!J53</f>
        <v/>
      </c>
      <c r="M15" s="84" t="n"/>
      <c r="N15" s="84" t="n"/>
      <c r="O15" s="84" t="n"/>
      <c r="P15" s="88">
        <f>+'Vista Alegre P2'!N53</f>
        <v/>
      </c>
      <c r="Q15" s="84" t="n"/>
      <c r="S15">
        <f>+_xlfn.XLOOKUP(G15,'Resumen Horas'!$B$1:$CH$1,'Resumen Horas'!$B$34:$CH$34)</f>
        <v/>
      </c>
      <c r="T15">
        <f>+_xlfn.XLOOKUP(G15,'Resumen Vol (2)'!$B$1:$CH$1,'Resumen Vol (2)'!$B$34:$CH$34)</f>
        <v/>
      </c>
      <c r="V15">
        <f>+S15-K15</f>
        <v/>
      </c>
      <c r="W15" s="89">
        <f>+T15-P15</f>
        <v/>
      </c>
    </row>
    <row r="16">
      <c r="B16" s="55" t="inlineStr">
        <is>
          <t>PR018001</t>
        </is>
      </c>
      <c r="C16" s="55" t="n">
        <v>3</v>
      </c>
      <c r="D16" s="55" t="n">
        <v>69070900</v>
      </c>
      <c r="E16" s="82" t="n">
        <v>202412</v>
      </c>
      <c r="F16" s="55" t="n"/>
      <c r="G16" s="55">
        <f>+'Pajaritos 1A'!F53</f>
        <v/>
      </c>
      <c r="H16" s="88">
        <f>+I16</f>
        <v/>
      </c>
      <c r="I16" s="88">
        <f>+'Pajaritos 1A'!G53</f>
        <v/>
      </c>
      <c r="J16" s="84">
        <f>+'Pajaritos 1A'!H53</f>
        <v/>
      </c>
      <c r="K16" s="84">
        <f>+'Pajaritos 1A'!I53</f>
        <v/>
      </c>
      <c r="L16" s="84">
        <f>+'Pajaritos 1A'!J53</f>
        <v/>
      </c>
      <c r="M16" s="84" t="n"/>
      <c r="N16" s="84" t="n"/>
      <c r="O16" s="84" t="n"/>
      <c r="P16" s="88">
        <f>+'Pajaritos 1A'!N53</f>
        <v/>
      </c>
      <c r="Q16" s="84" t="n"/>
      <c r="S16">
        <f>+_xlfn.XLOOKUP(G16,'Resumen Horas'!$B$1:$CH$1,'Resumen Horas'!$B$34:$CH$34)</f>
        <v/>
      </c>
      <c r="T16">
        <f>+_xlfn.XLOOKUP(G16,'Resumen Vol (2)'!$B$1:$CH$1,'Resumen Vol (2)'!$B$34:$CH$34)</f>
        <v/>
      </c>
      <c r="V16">
        <f>+S16-K16</f>
        <v/>
      </c>
      <c r="W16" s="89">
        <f>+T16-P16</f>
        <v/>
      </c>
    </row>
    <row r="17">
      <c r="B17" s="55" t="inlineStr">
        <is>
          <t>PR018001</t>
        </is>
      </c>
      <c r="C17" s="55" t="n">
        <v>3</v>
      </c>
      <c r="D17" s="55" t="n">
        <v>69070900</v>
      </c>
      <c r="E17" s="82" t="n">
        <v>202412</v>
      </c>
      <c r="F17" s="55" t="n"/>
      <c r="G17" s="55">
        <f>+'Alto Jahuel'!F53</f>
        <v/>
      </c>
      <c r="H17" s="88">
        <f>+I17</f>
        <v/>
      </c>
      <c r="I17" s="88">
        <f>+'Alto Jahuel'!G53</f>
        <v/>
      </c>
      <c r="J17" s="84">
        <f>+'Alto Jahuel'!H53</f>
        <v/>
      </c>
      <c r="K17" s="84">
        <f>+'Alto Jahuel'!I53</f>
        <v/>
      </c>
      <c r="L17" s="84">
        <f>+'Alto Jahuel'!J53</f>
        <v/>
      </c>
      <c r="M17" s="84" t="n"/>
      <c r="N17" s="84" t="n"/>
      <c r="O17" s="84" t="n"/>
      <c r="P17" s="88">
        <f>+'Alto Jahuel'!N53</f>
        <v/>
      </c>
      <c r="Q17" s="84" t="n"/>
      <c r="S17">
        <f>+_xlfn.XLOOKUP(G17,'Resumen Horas'!$B$1:$CH$1,'Resumen Horas'!$B$34:$CH$34)</f>
        <v/>
      </c>
      <c r="T17">
        <f>+_xlfn.XLOOKUP(G17,'Resumen Vol (2)'!$B$1:$CH$1,'Resumen Vol (2)'!$B$34:$CH$34)</f>
        <v/>
      </c>
      <c r="V17">
        <f>+S17-K17</f>
        <v/>
      </c>
      <c r="W17" s="89">
        <f>+T17-P17</f>
        <v/>
      </c>
    </row>
    <row r="18">
      <c r="B18" s="55" t="inlineStr">
        <is>
          <t>PR018001</t>
        </is>
      </c>
      <c r="C18" s="55" t="n">
        <v>3</v>
      </c>
      <c r="D18" s="55" t="n">
        <v>69070900</v>
      </c>
      <c r="E18" s="82" t="n">
        <v>202412</v>
      </c>
      <c r="F18" s="55" t="n"/>
      <c r="G18" s="55">
        <f>+Miami!F53</f>
        <v/>
      </c>
      <c r="H18" s="88">
        <f>+I18</f>
        <v/>
      </c>
      <c r="I18" s="88">
        <f>+Miami!G53</f>
        <v/>
      </c>
      <c r="J18" s="84">
        <f>+Miami!H53</f>
        <v/>
      </c>
      <c r="K18" s="84">
        <f>+Miami!I53</f>
        <v/>
      </c>
      <c r="L18" s="84">
        <f>+Miami!J53</f>
        <v/>
      </c>
      <c r="M18" s="84" t="n"/>
      <c r="N18" s="84" t="n"/>
      <c r="O18" s="84" t="n"/>
      <c r="P18" s="88">
        <f>+Miami!N53</f>
        <v/>
      </c>
      <c r="Q18" s="84" t="n"/>
      <c r="S18">
        <f>+_xlfn.XLOOKUP(G18,'Resumen Horas'!$B$1:$CH$1,'Resumen Horas'!$B$34:$CH$34)</f>
        <v/>
      </c>
      <c r="T18">
        <f>+_xlfn.XLOOKUP(G18,'Resumen Vol (2)'!$B$1:$CH$1,'Resumen Vol (2)'!$B$34:$CH$34)</f>
        <v/>
      </c>
      <c r="V18">
        <f>+S18-K18</f>
        <v/>
      </c>
      <c r="W18" s="89">
        <f>+T18-P18</f>
        <v/>
      </c>
    </row>
    <row r="19">
      <c r="B19" s="55" t="inlineStr">
        <is>
          <t>PR018001</t>
        </is>
      </c>
      <c r="C19" s="55" t="n">
        <v>3</v>
      </c>
      <c r="D19" s="55" t="n">
        <v>69070900</v>
      </c>
      <c r="E19" s="82" t="n">
        <v>202412</v>
      </c>
      <c r="F19" s="55" t="n"/>
      <c r="G19" s="55">
        <f>+'San Jose de Chuchunco P2A'!F53</f>
        <v/>
      </c>
      <c r="H19" s="88">
        <f>+I19</f>
        <v/>
      </c>
      <c r="I19" s="88">
        <f>+'San Jose de Chuchunco P2A'!G53</f>
        <v/>
      </c>
      <c r="J19" s="84">
        <f>+'San Jose de Chuchunco P2A'!H53</f>
        <v/>
      </c>
      <c r="K19" s="84">
        <f>+'San Jose de Chuchunco P2A'!I53</f>
        <v/>
      </c>
      <c r="L19" s="84">
        <f>+'San Jose de Chuchunco P2A'!J53</f>
        <v/>
      </c>
      <c r="M19" s="84" t="n"/>
      <c r="N19" s="84" t="n"/>
      <c r="O19" s="84" t="n"/>
      <c r="P19" s="88">
        <f>+'San Jose de Chuchunco P2A'!N53</f>
        <v/>
      </c>
      <c r="Q19" s="84" t="n"/>
      <c r="S19">
        <f>+_xlfn.XLOOKUP(G19,'Resumen Horas'!$B$1:$CH$1,'Resumen Horas'!$B$34:$CH$34)</f>
        <v/>
      </c>
      <c r="T19">
        <f>+_xlfn.XLOOKUP(G19,'Resumen Vol (2)'!$B$1:$CH$1,'Resumen Vol (2)'!$B$34:$CH$34)</f>
        <v/>
      </c>
      <c r="V19">
        <f>+S19-K19</f>
        <v/>
      </c>
      <c r="W19" s="89">
        <f>+T19-P19</f>
        <v/>
      </c>
    </row>
    <row r="20">
      <c r="B20" s="55" t="inlineStr">
        <is>
          <t>PR018001</t>
        </is>
      </c>
      <c r="C20" s="55" t="n">
        <v>3</v>
      </c>
      <c r="D20" s="55" t="n">
        <v>69070900</v>
      </c>
      <c r="E20" s="82" t="n">
        <v>202412</v>
      </c>
      <c r="F20" s="55" t="n"/>
      <c r="G20" s="55">
        <f>+'San Jose de Chuchunco P3A'!F53</f>
        <v/>
      </c>
      <c r="H20" s="87">
        <f>+I20</f>
        <v/>
      </c>
      <c r="I20" s="87">
        <f>+'San Jose de Chuchunco P3A'!G53</f>
        <v/>
      </c>
      <c r="J20" s="33">
        <f>+'San Jose de Chuchunco P3A'!H53</f>
        <v/>
      </c>
      <c r="K20" s="33">
        <f>+'San Jose de Chuchunco P3A'!I53</f>
        <v/>
      </c>
      <c r="L20" s="33">
        <f>+'San Jose de Chuchunco P3A'!J53</f>
        <v/>
      </c>
      <c r="M20" s="33" t="n"/>
      <c r="N20" s="33" t="n"/>
      <c r="O20" s="33" t="n"/>
      <c r="P20" s="87">
        <f>+'San Jose de Chuchunco P3A'!N53</f>
        <v/>
      </c>
      <c r="Q20" s="84" t="n"/>
      <c r="S20">
        <f>+_xlfn.XLOOKUP(G20,'Resumen Horas'!$B$1:$CH$1,'Resumen Horas'!$B$34:$CH$34)</f>
        <v/>
      </c>
      <c r="T20">
        <f>+_xlfn.XLOOKUP(G20,'Resumen Vol (2)'!$B$1:$CH$1,'Resumen Vol (2)'!$B$34:$CH$34)</f>
        <v/>
      </c>
      <c r="V20">
        <f>+S20-K20</f>
        <v/>
      </c>
      <c r="W20" s="89">
        <f>+T20-P20</f>
        <v/>
      </c>
    </row>
    <row r="21">
      <c r="B21" s="55" t="inlineStr">
        <is>
          <t>PR018001</t>
        </is>
      </c>
      <c r="C21" s="55" t="n">
        <v>3</v>
      </c>
      <c r="D21" s="55" t="n">
        <v>69070900</v>
      </c>
      <c r="E21" s="82" t="n">
        <v>202412</v>
      </c>
      <c r="F21" s="55" t="n"/>
      <c r="G21" s="55">
        <f>+'Santa Adela P3A'!F53</f>
        <v/>
      </c>
      <c r="H21" s="87">
        <f>+I21</f>
        <v/>
      </c>
      <c r="I21" s="87">
        <f>+'Santa Adela P3A'!G53</f>
        <v/>
      </c>
      <c r="J21" s="33">
        <f>+'Santa Adela P3A'!H53</f>
        <v/>
      </c>
      <c r="K21" s="33">
        <f>+'Santa Adela P3A'!I53</f>
        <v/>
      </c>
      <c r="L21" s="33">
        <f>+'Santa Adela P3A'!J53</f>
        <v/>
      </c>
      <c r="M21" s="33" t="n"/>
      <c r="N21" s="33" t="n"/>
      <c r="O21" s="33" t="n"/>
      <c r="P21" s="87">
        <f>+'Santa Adela P3A'!N53</f>
        <v/>
      </c>
      <c r="Q21" s="84" t="n"/>
      <c r="S21">
        <f>+_xlfn.XLOOKUP(G21,'Resumen Horas'!$B$1:$CH$1,'Resumen Horas'!$B$34:$CH$34)</f>
        <v/>
      </c>
      <c r="T21">
        <f>+_xlfn.XLOOKUP(G21,'Resumen Vol (2)'!$B$1:$CH$1,'Resumen Vol (2)'!$B$34:$CH$34)</f>
        <v/>
      </c>
      <c r="V21">
        <f>+S21-K21</f>
        <v/>
      </c>
      <c r="W21" s="89">
        <f>+T21-P21</f>
        <v/>
      </c>
    </row>
    <row r="22">
      <c r="B22" s="55" t="inlineStr">
        <is>
          <t>PR018001</t>
        </is>
      </c>
      <c r="C22" s="55" t="n">
        <v>3</v>
      </c>
      <c r="D22" s="55" t="n">
        <v>69070900</v>
      </c>
      <c r="E22" s="82" t="n">
        <v>202412</v>
      </c>
      <c r="F22" s="55" t="n"/>
      <c r="G22" s="55">
        <f>+'Santa Adela P1A'!F53</f>
        <v/>
      </c>
      <c r="H22" s="87">
        <f>+I22</f>
        <v/>
      </c>
      <c r="I22" s="87">
        <f>+'Santa Adela P1A'!G53</f>
        <v/>
      </c>
      <c r="J22" s="33">
        <f>+'Santa Adela P1A'!H53</f>
        <v/>
      </c>
      <c r="K22" s="33">
        <f>+'Santa Adela P1A'!I53</f>
        <v/>
      </c>
      <c r="L22" s="33">
        <f>+'Santa Adela P1A'!J53</f>
        <v/>
      </c>
      <c r="M22" s="33" t="n"/>
      <c r="N22" s="33" t="n"/>
      <c r="O22" s="33" t="n"/>
      <c r="P22" s="87">
        <f>+'Santa Adela P1A'!N53</f>
        <v/>
      </c>
      <c r="Q22" s="84" t="n"/>
      <c r="S22">
        <f>+_xlfn.XLOOKUP(G22,'Resumen Horas'!$B$1:$CH$1,'Resumen Horas'!$B$34:$CH$34)</f>
        <v/>
      </c>
      <c r="T22">
        <f>+_xlfn.XLOOKUP(G22,'Resumen Vol (2)'!$B$1:$CH$1,'Resumen Vol (2)'!$B$34:$CH$34)</f>
        <v/>
      </c>
      <c r="V22">
        <f>+S22-K22</f>
        <v/>
      </c>
      <c r="W22" s="89">
        <f>+T22-P22</f>
        <v/>
      </c>
    </row>
    <row r="23">
      <c r="B23" s="55" t="inlineStr">
        <is>
          <t>PR018001</t>
        </is>
      </c>
      <c r="C23" s="55" t="n">
        <v>3</v>
      </c>
      <c r="D23" s="55" t="n">
        <v>69070900</v>
      </c>
      <c r="E23" s="82" t="n">
        <v>202412</v>
      </c>
      <c r="F23" s="55" t="n"/>
      <c r="G23" s="55">
        <f>+'Versalles1 P3'!F53</f>
        <v/>
      </c>
      <c r="H23" s="87">
        <f>+I23</f>
        <v/>
      </c>
      <c r="I23" s="87">
        <f>+'Versalles1 P3'!G53</f>
        <v/>
      </c>
      <c r="J23" s="33">
        <f>+'Versalles1 P3'!H53</f>
        <v/>
      </c>
      <c r="K23" s="33">
        <f>+'Versalles1 P3'!I53</f>
        <v/>
      </c>
      <c r="L23" s="33">
        <f>+'Versalles1 P3'!J53</f>
        <v/>
      </c>
      <c r="M23" s="33" t="n"/>
      <c r="N23" s="33" t="n"/>
      <c r="O23" s="33" t="n"/>
      <c r="P23" s="87">
        <f>+'Versalles1 P3'!N53</f>
        <v/>
      </c>
      <c r="Q23" s="84" t="n"/>
      <c r="S23">
        <f>+_xlfn.XLOOKUP(G23,'Resumen Horas'!$B$1:$CH$1,'Resumen Horas'!$B$34:$CH$34)</f>
        <v/>
      </c>
      <c r="T23">
        <f>+_xlfn.XLOOKUP(G23,'Resumen Vol (2)'!$B$1:$CH$1,'Resumen Vol (2)'!$B$34:$CH$34)</f>
        <v/>
      </c>
      <c r="V23">
        <f>+S23-K23</f>
        <v/>
      </c>
      <c r="W23" s="89">
        <f>+T23-P23</f>
        <v/>
      </c>
    </row>
    <row r="24">
      <c r="B24" s="55" t="inlineStr">
        <is>
          <t>PR018001</t>
        </is>
      </c>
      <c r="C24" s="55" t="n">
        <v>3</v>
      </c>
      <c r="D24" s="55" t="n">
        <v>69070900</v>
      </c>
      <c r="E24" s="82" t="n">
        <v>202412</v>
      </c>
      <c r="F24" s="55" t="n"/>
      <c r="G24" s="55">
        <f>+'Alessandri P2A'!F53</f>
        <v/>
      </c>
      <c r="H24" s="87">
        <f>+I24</f>
        <v/>
      </c>
      <c r="I24" s="87">
        <f>+'Alessandri P2A'!G53</f>
        <v/>
      </c>
      <c r="J24" s="33">
        <f>+'Alessandri P2A'!H53</f>
        <v/>
      </c>
      <c r="K24" s="33">
        <f>+'Alessandri P2A'!I53</f>
        <v/>
      </c>
      <c r="L24" s="33">
        <f>+'Alessandri P2A'!J53</f>
        <v/>
      </c>
      <c r="M24" s="33" t="n"/>
      <c r="N24" s="33" t="n"/>
      <c r="O24" s="33" t="n"/>
      <c r="P24" s="87">
        <f>+'Alessandri P2A'!N53</f>
        <v/>
      </c>
      <c r="Q24" s="84" t="n"/>
      <c r="S24">
        <f>+_xlfn.XLOOKUP(G24,'Resumen Horas'!$B$1:$CH$1,'Resumen Horas'!$B$34:$CH$34)</f>
        <v/>
      </c>
      <c r="T24">
        <f>+_xlfn.XLOOKUP(G24,'Resumen Vol (2)'!$B$1:$CH$1,'Resumen Vol (2)'!$B$34:$CH$34)</f>
        <v/>
      </c>
      <c r="V24">
        <f>+S24-K24</f>
        <v/>
      </c>
      <c r="W24" s="89">
        <f>+T24-P24</f>
        <v/>
      </c>
    </row>
    <row r="25">
      <c r="B25" s="55" t="inlineStr">
        <is>
          <t>PR018001</t>
        </is>
      </c>
      <c r="C25" s="55" t="n">
        <v>3</v>
      </c>
      <c r="D25" s="55" t="n">
        <v>69070900</v>
      </c>
      <c r="E25" s="82" t="n">
        <v>202412</v>
      </c>
      <c r="F25" s="55" t="n"/>
      <c r="G25" s="55">
        <f>+'Cerrillos2 P2'!F53</f>
        <v/>
      </c>
      <c r="H25" s="87">
        <f>+I25</f>
        <v/>
      </c>
      <c r="I25" s="87">
        <f>+'Cerrillos2 P2'!G53</f>
        <v/>
      </c>
      <c r="J25" s="33">
        <f>+'Cerrillos2 P2'!H53</f>
        <v/>
      </c>
      <c r="K25" s="33">
        <f>+'Cerrillos2 P2'!I53</f>
        <v/>
      </c>
      <c r="L25" s="33">
        <f>+'Cerrillos2 P2'!J53</f>
        <v/>
      </c>
      <c r="M25" s="33" t="n"/>
      <c r="N25" s="33" t="n"/>
      <c r="O25" s="33" t="n"/>
      <c r="P25" s="87">
        <f>+'Cerrillos2 P2'!N53</f>
        <v/>
      </c>
      <c r="Q25" s="84" t="n"/>
      <c r="S25">
        <f>+_xlfn.XLOOKUP(G25,'Resumen Horas'!$B$1:$CH$1,'Resumen Horas'!$B$34:$CH$34)</f>
        <v/>
      </c>
      <c r="T25">
        <f>+_xlfn.XLOOKUP(G25,'Resumen Vol (2)'!$B$1:$CH$1,'Resumen Vol (2)'!$B$34:$CH$34)</f>
        <v/>
      </c>
      <c r="V25">
        <f>+S25-K25</f>
        <v/>
      </c>
      <c r="W25" s="89">
        <f>+T25-P25</f>
        <v/>
      </c>
    </row>
    <row r="26">
      <c r="B26" s="55" t="inlineStr">
        <is>
          <t>PR018001</t>
        </is>
      </c>
      <c r="C26" s="55" t="n">
        <v>3</v>
      </c>
      <c r="D26" s="55" t="n">
        <v>69070900</v>
      </c>
      <c r="E26" s="82" t="n">
        <v>202412</v>
      </c>
      <c r="F26" s="55" t="n"/>
      <c r="G26" s="55">
        <f>+'Santa Adela P2A'!F53</f>
        <v/>
      </c>
      <c r="H26" s="87">
        <f>+I26</f>
        <v/>
      </c>
      <c r="I26" s="87">
        <f>+'Santa Adela P2A'!G53</f>
        <v/>
      </c>
      <c r="J26" s="33">
        <f>+'Santa Adela P2A'!H53</f>
        <v/>
      </c>
      <c r="K26" s="33">
        <f>+'Santa Adela P2A'!I53</f>
        <v/>
      </c>
      <c r="L26" s="33">
        <f>+'Santa Adela P2A'!J53</f>
        <v/>
      </c>
      <c r="M26" s="33" t="n"/>
      <c r="N26" s="33" t="n"/>
      <c r="O26" s="33" t="n"/>
      <c r="P26" s="87">
        <f>+'Santa Adela P2A'!N53</f>
        <v/>
      </c>
      <c r="Q26" s="84" t="n"/>
      <c r="S26">
        <f>+_xlfn.XLOOKUP(G26,'Resumen Horas'!$B$1:$CH$1,'Resumen Horas'!$B$34:$CH$34)</f>
        <v/>
      </c>
      <c r="T26">
        <f>+_xlfn.XLOOKUP(G26,'Resumen Vol (2)'!$B$1:$CH$1,'Resumen Vol (2)'!$B$34:$CH$34)</f>
        <v/>
      </c>
      <c r="V26">
        <f>+S26-K26</f>
        <v/>
      </c>
      <c r="W26" s="89">
        <f>+T26-P26</f>
        <v/>
      </c>
    </row>
    <row r="27">
      <c r="B27" s="55" t="inlineStr">
        <is>
          <t>PR018001</t>
        </is>
      </c>
      <c r="C27" s="55" t="n">
        <v>3</v>
      </c>
      <c r="D27" s="55" t="n">
        <v>69070900</v>
      </c>
      <c r="E27" s="82" t="n">
        <v>202412</v>
      </c>
      <c r="F27" s="55" t="n"/>
      <c r="G27" s="55">
        <f>+'Cerrillos1 P4A'!F53</f>
        <v/>
      </c>
      <c r="H27" s="87">
        <f>+I27</f>
        <v/>
      </c>
      <c r="I27" s="87">
        <f>+'Cerrillos1 P4A'!G53</f>
        <v/>
      </c>
      <c r="J27" s="33">
        <f>+'Cerrillos1 P4A'!H53</f>
        <v/>
      </c>
      <c r="K27" s="33">
        <f>+'Cerrillos1 P4A'!I53</f>
        <v/>
      </c>
      <c r="L27" s="33">
        <f>+'Cerrillos1 P4A'!J53</f>
        <v/>
      </c>
      <c r="M27" s="33" t="n"/>
      <c r="N27" s="33" t="n"/>
      <c r="O27" s="33" t="n"/>
      <c r="P27" s="87">
        <f>+'Cerrillos1 P4A'!N53</f>
        <v/>
      </c>
      <c r="Q27" s="84" t="n"/>
      <c r="S27">
        <f>+_xlfn.XLOOKUP(G27,'Resumen Horas'!$B$1:$CH$1,'Resumen Horas'!$B$34:$CH$34)</f>
        <v/>
      </c>
      <c r="T27">
        <f>+_xlfn.XLOOKUP(G27,'Resumen Vol (2)'!$B$1:$CH$1,'Resumen Vol (2)'!$B$34:$CH$34)</f>
        <v/>
      </c>
      <c r="V27">
        <f>+S27-K27</f>
        <v/>
      </c>
      <c r="W27" s="89">
        <f>+T27-P27</f>
        <v/>
      </c>
    </row>
    <row r="28">
      <c r="B28" s="55" t="inlineStr">
        <is>
          <t>PR018001</t>
        </is>
      </c>
      <c r="C28" s="55" t="n">
        <v>3</v>
      </c>
      <c r="D28" s="55" t="n">
        <v>69070900</v>
      </c>
      <c r="E28" s="82" t="n">
        <v>202412</v>
      </c>
      <c r="F28" s="55" t="n"/>
      <c r="G28" s="55">
        <f>+'Sta Ana Chena'!F53</f>
        <v/>
      </c>
      <c r="H28" s="87">
        <f>+I28</f>
        <v/>
      </c>
      <c r="I28" s="87">
        <f>+'Sta Ana Chena'!G53</f>
        <v/>
      </c>
      <c r="J28" s="33">
        <f>+'Sta Ana Chena'!H53</f>
        <v/>
      </c>
      <c r="K28" s="33">
        <f>+'Sta Ana Chena'!I53</f>
        <v/>
      </c>
      <c r="L28" s="33">
        <f>+'Sta Ana Chena'!J53</f>
        <v/>
      </c>
      <c r="M28" s="33" t="n"/>
      <c r="N28" s="33" t="n"/>
      <c r="O28" s="33" t="n"/>
      <c r="P28" s="87">
        <f>+'Sta Ana Chena'!N53</f>
        <v/>
      </c>
      <c r="Q28" s="84" t="n"/>
      <c r="S28">
        <f>+_xlfn.XLOOKUP(G28,'Resumen Horas'!$B$1:$CH$1,'Resumen Horas'!$B$34:$CH$34)</f>
        <v/>
      </c>
      <c r="T28">
        <f>+_xlfn.XLOOKUP(G28,'Resumen Vol (2)'!$B$1:$CH$1,'Resumen Vol (2)'!$B$34:$CH$34)</f>
        <v/>
      </c>
      <c r="V28">
        <f>+S28-K28</f>
        <v/>
      </c>
      <c r="W28" s="89">
        <f>+T28-P28</f>
        <v/>
      </c>
    </row>
    <row r="29">
      <c r="B29" s="55" t="inlineStr">
        <is>
          <t>PR018001</t>
        </is>
      </c>
      <c r="C29" s="55" t="n">
        <v>3</v>
      </c>
      <c r="D29" s="55" t="n">
        <v>69070900</v>
      </c>
      <c r="E29" s="82" t="n">
        <v>202412</v>
      </c>
      <c r="F29" s="55" t="n"/>
      <c r="G29" s="55">
        <f>+'El Abrazo P4'!F53</f>
        <v/>
      </c>
      <c r="H29" s="87">
        <f>+I29</f>
        <v/>
      </c>
      <c r="I29" s="87">
        <f>+'El Abrazo P4'!G53</f>
        <v/>
      </c>
      <c r="J29" s="33">
        <f>+'El Abrazo P4'!H53</f>
        <v/>
      </c>
      <c r="K29" s="33">
        <f>+'El Abrazo P4'!I53</f>
        <v/>
      </c>
      <c r="L29" s="33">
        <f>+'El Abrazo P4'!J53</f>
        <v/>
      </c>
      <c r="M29" s="33" t="n"/>
      <c r="N29" s="33" t="n"/>
      <c r="O29" s="33" t="n"/>
      <c r="P29" s="87">
        <f>+'El Abrazo P4'!N53</f>
        <v/>
      </c>
      <c r="Q29" s="84" t="n"/>
      <c r="S29">
        <f>+_xlfn.XLOOKUP(G29,'Resumen Horas'!$B$1:$CH$1,'Resumen Horas'!$B$34:$CH$34)</f>
        <v/>
      </c>
      <c r="T29">
        <f>+_xlfn.XLOOKUP(G29,'Resumen Vol (2)'!$B$1:$CH$1,'Resumen Vol (2)'!$B$34:$CH$34)</f>
        <v/>
      </c>
      <c r="V29">
        <f>+S29-K29</f>
        <v/>
      </c>
      <c r="W29" s="89">
        <f>+T29-P29</f>
        <v/>
      </c>
    </row>
    <row r="30">
      <c r="B30" s="55" t="inlineStr">
        <is>
          <t>PR018001</t>
        </is>
      </c>
      <c r="C30" s="55" t="n">
        <v>3</v>
      </c>
      <c r="D30" s="55" t="n">
        <v>69070900</v>
      </c>
      <c r="E30" s="82" t="n">
        <v>202412</v>
      </c>
      <c r="F30" s="55" t="n"/>
      <c r="G30" s="55">
        <f>+'Escobar Williams P2A'!F53</f>
        <v/>
      </c>
      <c r="H30" s="87">
        <f>+I30</f>
        <v/>
      </c>
      <c r="I30" s="87">
        <f>+'Escobar Williams P2A'!G53</f>
        <v/>
      </c>
      <c r="J30" s="33">
        <f>+'Escobar Williams P2A'!H53</f>
        <v/>
      </c>
      <c r="K30" s="33">
        <f>+'Escobar Williams P2A'!I53</f>
        <v/>
      </c>
      <c r="L30" s="33">
        <f>+'Escobar Williams P2A'!J53</f>
        <v/>
      </c>
      <c r="M30" s="33" t="n"/>
      <c r="N30" s="33" t="n"/>
      <c r="O30" s="33" t="n"/>
      <c r="P30" s="87">
        <f>+'Escobar Williams P2A'!N53</f>
        <v/>
      </c>
      <c r="Q30" s="84" t="n"/>
      <c r="S30">
        <f>+_xlfn.XLOOKUP(G30,'Resumen Horas'!$B$1:$CH$1,'Resumen Horas'!$B$34:$CH$34)</f>
        <v/>
      </c>
      <c r="T30">
        <f>+_xlfn.XLOOKUP(G30,'Resumen Vol (2)'!$B$1:$CH$1,'Resumen Vol (2)'!$B$34:$CH$34)</f>
        <v/>
      </c>
      <c r="V30">
        <f>+S30-K30</f>
        <v/>
      </c>
      <c r="W30" s="89">
        <f>+T30-P30</f>
        <v/>
      </c>
    </row>
    <row r="31">
      <c r="B31" s="55" t="inlineStr">
        <is>
          <t>PR018001</t>
        </is>
      </c>
      <c r="C31" s="55" t="n">
        <v>3</v>
      </c>
      <c r="D31" s="55" t="n">
        <v>69070900</v>
      </c>
      <c r="E31" s="82" t="n">
        <v>202412</v>
      </c>
      <c r="F31" s="55" t="n"/>
      <c r="G31" s="55">
        <f>+'El Tranque P4A'!F53</f>
        <v/>
      </c>
      <c r="H31" s="87">
        <f>+I31</f>
        <v/>
      </c>
      <c r="I31" s="87">
        <f>+'El Tranque P4A'!G53</f>
        <v/>
      </c>
      <c r="J31" s="33">
        <f>+'El Tranque P4A'!H53</f>
        <v/>
      </c>
      <c r="K31" s="33">
        <f>+'El Tranque P4A'!I53</f>
        <v/>
      </c>
      <c r="L31" s="33">
        <f>+'El Tranque P4A'!J53</f>
        <v/>
      </c>
      <c r="M31" s="33" t="n"/>
      <c r="N31" s="33" t="n"/>
      <c r="O31" s="33" t="n"/>
      <c r="P31" s="87">
        <f>+'El Tranque P4A'!N53</f>
        <v/>
      </c>
      <c r="Q31" s="84" t="n"/>
      <c r="S31">
        <f>+_xlfn.XLOOKUP(G31,'Resumen Horas'!$B$1:$CH$1,'Resumen Horas'!$B$34:$CH$34)</f>
        <v/>
      </c>
      <c r="T31">
        <f>+_xlfn.XLOOKUP(G31,'Resumen Vol (2)'!$B$1:$CH$1,'Resumen Vol (2)'!$B$34:$CH$34)</f>
        <v/>
      </c>
      <c r="V31">
        <f>+S31-K31</f>
        <v/>
      </c>
      <c r="W31" s="89">
        <f>+T31-P31</f>
        <v/>
      </c>
    </row>
    <row r="32">
      <c r="B32" s="55" t="inlineStr">
        <is>
          <t>PR018001</t>
        </is>
      </c>
      <c r="C32" s="55" t="n">
        <v>3</v>
      </c>
      <c r="D32" s="55" t="n">
        <v>69070900</v>
      </c>
      <c r="E32" s="82" t="n">
        <v>202412</v>
      </c>
      <c r="F32" s="55" t="n"/>
      <c r="G32" s="55">
        <f>+'Almendral 2A'!F53</f>
        <v/>
      </c>
      <c r="H32" s="87">
        <f>+I32</f>
        <v/>
      </c>
      <c r="I32" s="87">
        <f>+'Almendral 2A'!G53</f>
        <v/>
      </c>
      <c r="J32" s="33">
        <f>+'Almendral 2A'!H53</f>
        <v/>
      </c>
      <c r="K32" s="33">
        <f>+'Almendral 2A'!I53</f>
        <v/>
      </c>
      <c r="L32" s="33">
        <f>+'Almendral 2A'!J53</f>
        <v/>
      </c>
      <c r="M32" s="33" t="n"/>
      <c r="N32" s="33" t="n"/>
      <c r="O32" s="33" t="n"/>
      <c r="P32" s="87">
        <f>+'Almendral 2A'!N53</f>
        <v/>
      </c>
      <c r="Q32" s="84" t="n"/>
      <c r="S32">
        <f>+_xlfn.XLOOKUP(G32,'Resumen Horas'!$B$1:$CH$1,'Resumen Horas'!$B$34:$CH$34)</f>
        <v/>
      </c>
      <c r="T32">
        <f>+_xlfn.XLOOKUP(G32,'Resumen Vol (2)'!$B$1:$CH$1,'Resumen Vol (2)'!$B$34:$CH$34)</f>
        <v/>
      </c>
      <c r="V32">
        <f>+S32-K32</f>
        <v/>
      </c>
      <c r="W32" s="89">
        <f>+T32-P32</f>
        <v/>
      </c>
    </row>
    <row r="33">
      <c r="B33" s="55" t="inlineStr">
        <is>
          <t>PR018001</t>
        </is>
      </c>
      <c r="C33" s="55" t="n">
        <v>3</v>
      </c>
      <c r="D33" s="55" t="n">
        <v>69070900</v>
      </c>
      <c r="E33" s="82" t="n">
        <v>202412</v>
      </c>
      <c r="F33" s="55" t="n"/>
      <c r="G33" s="55">
        <f>+'Maipu Centro P1'!F53</f>
        <v/>
      </c>
      <c r="H33" s="87">
        <f>+I33</f>
        <v/>
      </c>
      <c r="I33" s="87">
        <f>+'Maipu Centro P1'!G53</f>
        <v/>
      </c>
      <c r="J33" s="33">
        <f>+'Maipu Centro P1'!H53</f>
        <v/>
      </c>
      <c r="K33" s="33">
        <f>+'Maipu Centro P1'!I53</f>
        <v/>
      </c>
      <c r="L33" s="33">
        <f>+'Maipu Centro P1'!J53</f>
        <v/>
      </c>
      <c r="M33" s="33" t="n"/>
      <c r="N33" s="33" t="n"/>
      <c r="O33" s="33" t="n"/>
      <c r="P33" s="87">
        <f>+'Maipu Centro P1'!N53</f>
        <v/>
      </c>
      <c r="Q33" s="84" t="n"/>
      <c r="S33">
        <f>+_xlfn.XLOOKUP(G33,'Resumen Horas'!$B$1:$CH$1,'Resumen Horas'!$B$34:$CH$34)</f>
        <v/>
      </c>
      <c r="T33">
        <f>+_xlfn.XLOOKUP(G33,'Resumen Vol (2)'!$B$1:$CH$1,'Resumen Vol (2)'!$B$34:$CH$34)</f>
        <v/>
      </c>
      <c r="V33">
        <f>+S33-K33</f>
        <v/>
      </c>
      <c r="W33" s="89">
        <f>+T33-P33</f>
        <v/>
      </c>
    </row>
    <row r="34">
      <c r="B34" s="55" t="inlineStr">
        <is>
          <t>PR018001</t>
        </is>
      </c>
      <c r="C34" s="55" t="n">
        <v>3</v>
      </c>
      <c r="D34" s="55" t="n">
        <v>69070900</v>
      </c>
      <c r="E34" s="82" t="n">
        <v>202412</v>
      </c>
      <c r="F34" s="55" t="n"/>
      <c r="G34" s="55">
        <f>+'El Tranque P1'!F53</f>
        <v/>
      </c>
      <c r="H34" s="87">
        <f>+I34</f>
        <v/>
      </c>
      <c r="I34" s="87">
        <f>+'El Tranque P1'!G53</f>
        <v/>
      </c>
      <c r="J34" s="33">
        <f>+'El Tranque P1'!H53</f>
        <v/>
      </c>
      <c r="K34" s="33">
        <f>+'El Tranque P1'!I53</f>
        <v/>
      </c>
      <c r="L34" s="33">
        <f>+'El Tranque P1'!J53</f>
        <v/>
      </c>
      <c r="M34" s="33" t="n"/>
      <c r="N34" s="33" t="n"/>
      <c r="O34" s="33" t="n"/>
      <c r="P34" s="87">
        <f>+'El Tranque P1'!N53</f>
        <v/>
      </c>
      <c r="Q34" s="84" t="n"/>
      <c r="S34">
        <f>+_xlfn.XLOOKUP(G34,'Resumen Horas'!$B$1:$CH$1,'Resumen Horas'!$B$34:$CH$34)</f>
        <v/>
      </c>
      <c r="T34">
        <f>+_xlfn.XLOOKUP(G34,'Resumen Vol (2)'!$B$1:$CH$1,'Resumen Vol (2)'!$B$34:$CH$34)</f>
        <v/>
      </c>
      <c r="V34">
        <f>+S34-K34</f>
        <v/>
      </c>
      <c r="W34" s="89">
        <f>+T34-P34</f>
        <v/>
      </c>
    </row>
    <row r="35">
      <c r="B35" s="55" t="inlineStr">
        <is>
          <t>PR018001</t>
        </is>
      </c>
      <c r="C35" s="55" t="n">
        <v>3</v>
      </c>
      <c r="D35" s="55" t="n">
        <v>69070900</v>
      </c>
      <c r="E35" s="82" t="n">
        <v>202412</v>
      </c>
      <c r="F35" s="55" t="n"/>
      <c r="G35" s="55">
        <f>+'El Tranque P5A'!F53</f>
        <v/>
      </c>
      <c r="H35" s="87">
        <f>+I35</f>
        <v/>
      </c>
      <c r="I35" s="87">
        <f>+'El Tranque P5A'!G53</f>
        <v/>
      </c>
      <c r="J35" s="33">
        <f>+'El Tranque P5A'!H53</f>
        <v/>
      </c>
      <c r="K35" s="33">
        <f>+'El Tranque P5A'!I53</f>
        <v/>
      </c>
      <c r="L35" s="33">
        <f>+'El Tranque P5A'!J53</f>
        <v/>
      </c>
      <c r="M35" s="33" t="n"/>
      <c r="N35" s="33" t="n"/>
      <c r="O35" s="33" t="n"/>
      <c r="P35" s="87">
        <f>+'El Tranque P5A'!N53</f>
        <v/>
      </c>
      <c r="Q35" s="84" t="n"/>
      <c r="S35">
        <f>+_xlfn.XLOOKUP(G35,'Resumen Horas'!$B$1:$CH$1,'Resumen Horas'!$B$34:$CH$34)</f>
        <v/>
      </c>
      <c r="T35">
        <f>+_xlfn.XLOOKUP(G35,'Resumen Vol (2)'!$B$1:$CH$1,'Resumen Vol (2)'!$B$34:$CH$34)</f>
        <v/>
      </c>
      <c r="V35">
        <f>+S35-K35</f>
        <v/>
      </c>
      <c r="W35" s="89">
        <f>+T35-P35</f>
        <v/>
      </c>
    </row>
    <row r="36">
      <c r="B36" s="55" t="inlineStr">
        <is>
          <t>PR018001</t>
        </is>
      </c>
      <c r="C36" s="55" t="n">
        <v>3</v>
      </c>
      <c r="D36" s="55" t="n">
        <v>69070900</v>
      </c>
      <c r="E36" s="82" t="n">
        <v>202412</v>
      </c>
      <c r="F36" s="55" t="n"/>
      <c r="G36" s="55">
        <f>+'Lo Errazuriz P2A'!F53</f>
        <v/>
      </c>
      <c r="H36" s="87">
        <f>+I36</f>
        <v/>
      </c>
      <c r="I36" s="87">
        <f>+'Lo Errazuriz P2A'!G53</f>
        <v/>
      </c>
      <c r="J36" s="33">
        <f>+'Lo Errazuriz P2A'!H53</f>
        <v/>
      </c>
      <c r="K36" s="33">
        <f>+'Lo Errazuriz P2A'!I53</f>
        <v/>
      </c>
      <c r="L36" s="33">
        <f>+'Lo Errazuriz P2A'!J53</f>
        <v/>
      </c>
      <c r="M36" s="33" t="n"/>
      <c r="N36" s="33" t="n"/>
      <c r="O36" s="33" t="n"/>
      <c r="P36" s="87">
        <f>+'Lo Errazuriz P2A'!N53</f>
        <v/>
      </c>
      <c r="Q36" s="84" t="n"/>
      <c r="S36">
        <f>+_xlfn.XLOOKUP(G36,'Resumen Horas'!$B$1:$CH$1,'Resumen Horas'!$B$34:$CH$34)</f>
        <v/>
      </c>
      <c r="T36">
        <f>+_xlfn.XLOOKUP(G36,'Resumen Vol (2)'!$B$1:$CH$1,'Resumen Vol (2)'!$B$34:$CH$34)</f>
        <v/>
      </c>
      <c r="V36">
        <f>+S36-K36</f>
        <v/>
      </c>
      <c r="W36" s="89">
        <f>+T36-P36</f>
        <v/>
      </c>
    </row>
    <row r="37">
      <c r="B37" s="55" t="inlineStr">
        <is>
          <t>PR018001</t>
        </is>
      </c>
      <c r="C37" s="55" t="n">
        <v>3</v>
      </c>
      <c r="D37" s="55" t="n">
        <v>69070900</v>
      </c>
      <c r="E37" s="82" t="n">
        <v>202412</v>
      </c>
      <c r="F37" s="55" t="n"/>
      <c r="G37" s="55">
        <f>+'Jardin2 P2'!F53</f>
        <v/>
      </c>
      <c r="H37" s="87">
        <f>+I37</f>
        <v/>
      </c>
      <c r="I37" s="87">
        <f>+'Jardin2 P2'!G53</f>
        <v/>
      </c>
      <c r="J37" s="33">
        <f>+'Jardin2 P2'!H53</f>
        <v/>
      </c>
      <c r="K37" s="33">
        <f>+'Jardin2 P2'!I53</f>
        <v/>
      </c>
      <c r="L37" s="33">
        <f>+'Jardin2 P2'!J53</f>
        <v/>
      </c>
      <c r="M37" s="33" t="n"/>
      <c r="N37" s="33" t="n"/>
      <c r="O37" s="33" t="n"/>
      <c r="P37" s="87">
        <f>+'Jardin2 P2'!N53</f>
        <v/>
      </c>
      <c r="Q37" s="84" t="n"/>
      <c r="S37">
        <f>+_xlfn.XLOOKUP(G37,'Resumen Horas'!$B$1:$CH$1,'Resumen Horas'!$B$34:$CH$34)</f>
        <v/>
      </c>
      <c r="T37">
        <f>+_xlfn.XLOOKUP(G37,'Resumen Vol (2)'!$B$1:$CH$1,'Resumen Vol (2)'!$B$34:$CH$34)</f>
        <v/>
      </c>
      <c r="V37">
        <f>+S37-K37</f>
        <v/>
      </c>
      <c r="W37" s="89">
        <f>+T37-P37</f>
        <v/>
      </c>
    </row>
    <row r="38">
      <c r="B38" s="55" t="inlineStr">
        <is>
          <t>PR018001</t>
        </is>
      </c>
      <c r="C38" s="55" t="n">
        <v>3</v>
      </c>
      <c r="D38" s="55" t="n">
        <v>69070900</v>
      </c>
      <c r="E38" s="82" t="n">
        <v>202412</v>
      </c>
      <c r="F38" s="55" t="n"/>
      <c r="G38" s="55">
        <f>+'Los Presidentes P5'!F53</f>
        <v/>
      </c>
      <c r="H38" s="87">
        <f>+I38</f>
        <v/>
      </c>
      <c r="I38" s="87">
        <f>+'Los Presidentes P5'!G53</f>
        <v/>
      </c>
      <c r="J38" s="33">
        <f>+'Los Presidentes P5'!H53</f>
        <v/>
      </c>
      <c r="K38" s="33">
        <f>+'Los Presidentes P5'!I53</f>
        <v/>
      </c>
      <c r="L38" s="33">
        <f>+'Los Presidentes P5'!J53</f>
        <v/>
      </c>
      <c r="M38" s="33" t="n"/>
      <c r="N38" s="33" t="n"/>
      <c r="O38" s="33" t="n"/>
      <c r="P38" s="87">
        <f>+'Los Presidentes P5'!N53</f>
        <v/>
      </c>
      <c r="Q38" s="84" t="n"/>
      <c r="S38">
        <f>+_xlfn.XLOOKUP(G38,'Resumen Horas'!$B$1:$CH$1,'Resumen Horas'!$B$34:$CH$34)</f>
        <v/>
      </c>
      <c r="T38">
        <f>+_xlfn.XLOOKUP(G38,'Resumen Vol (2)'!$B$1:$CH$1,'Resumen Vol (2)'!$B$34:$CH$34)</f>
        <v/>
      </c>
      <c r="V38">
        <f>+S38-K38</f>
        <v/>
      </c>
      <c r="W38" s="89">
        <f>+T38-P38</f>
        <v/>
      </c>
    </row>
    <row r="39">
      <c r="B39" s="55" t="inlineStr">
        <is>
          <t>PR018001</t>
        </is>
      </c>
      <c r="C39" s="55" t="n">
        <v>3</v>
      </c>
      <c r="D39" s="55" t="n">
        <v>69070900</v>
      </c>
      <c r="E39" s="82" t="n">
        <v>202412</v>
      </c>
      <c r="F39" s="55" t="n"/>
      <c r="G39" s="55">
        <f>+'Los Presidentes P6'!F53</f>
        <v/>
      </c>
      <c r="H39" s="87">
        <f>+I39</f>
        <v/>
      </c>
      <c r="I39" s="87">
        <f>+'Los Presidentes P6'!G53</f>
        <v/>
      </c>
      <c r="J39" s="33">
        <f>+'Los Presidentes P6'!H53</f>
        <v/>
      </c>
      <c r="K39" s="33">
        <f>+'Los Presidentes P6'!I53</f>
        <v/>
      </c>
      <c r="L39" s="33">
        <f>+'Los Presidentes P6'!J53</f>
        <v/>
      </c>
      <c r="M39" s="33" t="n"/>
      <c r="N39" s="33" t="n"/>
      <c r="O39" s="33" t="n"/>
      <c r="P39" s="87">
        <f>+'Los Presidentes P6'!N53</f>
        <v/>
      </c>
      <c r="Q39" s="84" t="n"/>
      <c r="S39">
        <f>+_xlfn.XLOOKUP(G39,'Resumen Horas'!$B$1:$CH$1,'Resumen Horas'!$B$34:$CH$34)</f>
        <v/>
      </c>
      <c r="T39">
        <f>+_xlfn.XLOOKUP(G39,'Resumen Vol (2)'!$B$1:$CH$1,'Resumen Vol (2)'!$B$34:$CH$34)</f>
        <v/>
      </c>
      <c r="V39">
        <f>+S39-K39</f>
        <v/>
      </c>
      <c r="W39" s="89">
        <f>+T39-P39</f>
        <v/>
      </c>
    </row>
    <row r="40">
      <c r="B40" s="55" t="inlineStr">
        <is>
          <t>PR018001</t>
        </is>
      </c>
      <c r="C40" s="55" t="n">
        <v>3</v>
      </c>
      <c r="D40" s="55" t="n">
        <v>69070900</v>
      </c>
      <c r="E40" s="82" t="n">
        <v>202412</v>
      </c>
      <c r="F40" s="55" t="n"/>
      <c r="G40" s="80" t="inlineStr">
        <is>
          <t>203-110</t>
        </is>
      </c>
      <c r="H40" s="87">
        <f>+I40</f>
        <v/>
      </c>
      <c r="I40" s="87" t="n"/>
      <c r="J40" s="33" t="n"/>
      <c r="K40" s="33" t="n"/>
      <c r="L40" s="33" t="n"/>
      <c r="M40" s="33" t="n"/>
      <c r="N40" s="33" t="n"/>
      <c r="O40" s="33" t="n"/>
      <c r="P40" s="87" t="n"/>
      <c r="Q40" s="84" t="n"/>
      <c r="S40">
        <f>+_xlfn.XLOOKUP(G40,'Resumen Horas'!$B$1:$CH$1,'Resumen Horas'!$B$34:$CH$34)</f>
        <v/>
      </c>
      <c r="T40">
        <f>+_xlfn.XLOOKUP(G40,'Resumen Vol (2)'!$B$1:$CH$1,'Resumen Vol (2)'!$B$34:$CH$34)</f>
        <v/>
      </c>
      <c r="V40">
        <f>+S40-K40</f>
        <v/>
      </c>
      <c r="W40" s="89">
        <f>+T40-P40</f>
        <v/>
      </c>
    </row>
    <row r="41">
      <c r="B41" s="55" t="inlineStr">
        <is>
          <t>PR018001</t>
        </is>
      </c>
      <c r="C41" s="55" t="n">
        <v>3</v>
      </c>
      <c r="D41" s="55" t="n">
        <v>69070900</v>
      </c>
      <c r="E41" s="82" t="n">
        <v>202412</v>
      </c>
      <c r="F41" s="55" t="n"/>
      <c r="G41" s="55">
        <f>+'Almendral 6A'!F53</f>
        <v/>
      </c>
      <c r="H41" s="87">
        <f>+I41</f>
        <v/>
      </c>
      <c r="I41" s="87">
        <f>+'Almendral 6A'!G53</f>
        <v/>
      </c>
      <c r="J41" s="33">
        <f>+'Almendral 6A'!H53</f>
        <v/>
      </c>
      <c r="K41" s="33">
        <f>+'Almendral 6A'!I53</f>
        <v/>
      </c>
      <c r="L41" s="33">
        <f>+'Almendral 6A'!J53</f>
        <v/>
      </c>
      <c r="M41" s="33" t="n"/>
      <c r="N41" s="33" t="n"/>
      <c r="O41" s="33" t="n"/>
      <c r="P41" s="87">
        <f>+'Almendral 6A'!N53</f>
        <v/>
      </c>
      <c r="Q41" s="84" t="n"/>
      <c r="S41">
        <f>+_xlfn.XLOOKUP(G41,'Resumen Horas'!$B$1:$CH$1,'Resumen Horas'!$B$34:$CH$34)</f>
        <v/>
      </c>
      <c r="T41">
        <f>+_xlfn.XLOOKUP(G41,'Resumen Vol (2)'!$B$1:$CH$1,'Resumen Vol (2)'!$B$34:$CH$34)</f>
        <v/>
      </c>
      <c r="V41">
        <f>+S41-K41</f>
        <v/>
      </c>
      <c r="W41" s="89">
        <f>+T41-P41</f>
        <v/>
      </c>
    </row>
    <row r="42">
      <c r="B42" s="55" t="inlineStr">
        <is>
          <t>PR018001</t>
        </is>
      </c>
      <c r="C42" s="55" t="n">
        <v>3</v>
      </c>
      <c r="D42" s="55" t="n">
        <v>69070900</v>
      </c>
      <c r="E42" s="82" t="n">
        <v>202412</v>
      </c>
      <c r="F42" s="55" t="n"/>
      <c r="G42" s="55">
        <f>+'El Tranque P2A'!F53</f>
        <v/>
      </c>
      <c r="H42" s="87">
        <f>+I42</f>
        <v/>
      </c>
      <c r="I42" s="87">
        <f>+'El Tranque P2A'!G53</f>
        <v/>
      </c>
      <c r="J42" s="33">
        <f>+'El Tranque P2A'!H53</f>
        <v/>
      </c>
      <c r="K42" s="33">
        <f>+'El Tranque P2A'!I53</f>
        <v/>
      </c>
      <c r="L42" s="33">
        <f>+'El Tranque P2A'!J53</f>
        <v/>
      </c>
      <c r="M42" s="33" t="n"/>
      <c r="N42" s="33" t="n"/>
      <c r="O42" s="33" t="n"/>
      <c r="P42" s="87">
        <f>+'El Tranque P2A'!N53</f>
        <v/>
      </c>
      <c r="Q42" s="84" t="n"/>
      <c r="S42">
        <f>+_xlfn.XLOOKUP(G42,'Resumen Horas'!$B$1:$CH$1,'Resumen Horas'!$B$34:$CH$34)</f>
        <v/>
      </c>
      <c r="T42">
        <f>+_xlfn.XLOOKUP(G42,'Resumen Vol (2)'!$B$1:$CH$1,'Resumen Vol (2)'!$B$34:$CH$34)</f>
        <v/>
      </c>
      <c r="V42">
        <f>+S42-K42</f>
        <v/>
      </c>
      <c r="W42" s="89">
        <f>+T42-P42</f>
        <v/>
      </c>
    </row>
    <row r="43">
      <c r="B43" s="55" t="inlineStr">
        <is>
          <t>PR018001</t>
        </is>
      </c>
      <c r="C43" s="55" t="n">
        <v>3</v>
      </c>
      <c r="D43" s="55" t="n">
        <v>69070900</v>
      </c>
      <c r="E43" s="82" t="n">
        <v>202412</v>
      </c>
      <c r="F43" s="55" t="n"/>
      <c r="G43" s="55">
        <f>+'El Tranque P3A'!F53</f>
        <v/>
      </c>
      <c r="H43" s="87">
        <f>+I43</f>
        <v/>
      </c>
      <c r="I43" s="87">
        <f>+'El Tranque P3A'!G53</f>
        <v/>
      </c>
      <c r="J43" s="33">
        <f>+'El Tranque P3A'!H53</f>
        <v/>
      </c>
      <c r="K43" s="33">
        <f>+'El Tranque P3A'!I53</f>
        <v/>
      </c>
      <c r="L43" s="33">
        <f>+'El Tranque P3A'!J53</f>
        <v/>
      </c>
      <c r="M43" s="33" t="n"/>
      <c r="N43" s="33" t="n"/>
      <c r="O43" s="33" t="n"/>
      <c r="P43" s="87">
        <f>+'El Tranque P3A'!N53</f>
        <v/>
      </c>
      <c r="Q43" s="84" t="n"/>
      <c r="S43">
        <f>+_xlfn.XLOOKUP(G43,'Resumen Horas'!$B$1:$CH$1,'Resumen Horas'!$B$34:$CH$34)</f>
        <v/>
      </c>
      <c r="T43">
        <f>+_xlfn.XLOOKUP(G43,'Resumen Vol (2)'!$B$1:$CH$1,'Resumen Vol (2)'!$B$34:$CH$34)</f>
        <v/>
      </c>
      <c r="V43">
        <f>+S43-K43</f>
        <v/>
      </c>
      <c r="W43" s="89">
        <f>+T43-P43</f>
        <v/>
      </c>
    </row>
    <row r="44">
      <c r="B44" s="55" t="inlineStr">
        <is>
          <t>PR018001</t>
        </is>
      </c>
      <c r="C44" s="55" t="n">
        <v>3</v>
      </c>
      <c r="D44" s="55" t="n">
        <v>69070900</v>
      </c>
      <c r="E44" s="82" t="n">
        <v>202412</v>
      </c>
      <c r="F44" s="55" t="n"/>
      <c r="G44" s="55">
        <f>+'El tranque P6A'!F53</f>
        <v/>
      </c>
      <c r="H44" s="87">
        <f>+I44</f>
        <v/>
      </c>
      <c r="I44" s="87">
        <f>+'El tranque P6A'!G53</f>
        <v/>
      </c>
      <c r="J44" s="33">
        <f>+'El tranque P6A'!H53</f>
        <v/>
      </c>
      <c r="K44" s="33">
        <f>+'El tranque P6A'!I53</f>
        <v/>
      </c>
      <c r="L44" s="33">
        <f>+'El tranque P6A'!J53</f>
        <v/>
      </c>
      <c r="M44" s="33" t="n"/>
      <c r="N44" s="33" t="n"/>
      <c r="O44" s="33" t="n"/>
      <c r="P44" s="87">
        <f>+'El tranque P6A'!N53</f>
        <v/>
      </c>
      <c r="Q44" s="84" t="n"/>
      <c r="S44">
        <f>+_xlfn.XLOOKUP(G44,'Resumen Horas'!$B$1:$CH$1,'Resumen Horas'!$B$34:$CH$34)</f>
        <v/>
      </c>
      <c r="T44">
        <f>+_xlfn.XLOOKUP(G44,'Resumen Vol (2)'!$B$1:$CH$1,'Resumen Vol (2)'!$B$34:$CH$34)</f>
        <v/>
      </c>
      <c r="V44">
        <f>+S44-K44</f>
        <v/>
      </c>
      <c r="W44" s="89">
        <f>+T44-P44</f>
        <v/>
      </c>
    </row>
    <row r="45">
      <c r="B45" s="55" t="inlineStr">
        <is>
          <t>PR018001</t>
        </is>
      </c>
      <c r="C45" s="55" t="n">
        <v>3</v>
      </c>
      <c r="D45" s="55" t="n">
        <v>69070900</v>
      </c>
      <c r="E45" s="82" t="n">
        <v>202412</v>
      </c>
      <c r="F45" s="55" t="n"/>
      <c r="G45" s="55">
        <f>+'Lo Errazuriz P6'!F53</f>
        <v/>
      </c>
      <c r="H45" s="87">
        <f>+I45</f>
        <v/>
      </c>
      <c r="I45" s="87">
        <f>+'Lo Errazuriz P6'!G53</f>
        <v/>
      </c>
      <c r="J45" s="33">
        <f>+'Lo Errazuriz P6'!H53</f>
        <v/>
      </c>
      <c r="K45" s="33">
        <f>+'Lo Errazuriz P6'!I53</f>
        <v/>
      </c>
      <c r="L45" s="33">
        <f>+'Lo Errazuriz P6'!J53</f>
        <v/>
      </c>
      <c r="M45" s="33" t="n"/>
      <c r="N45" s="33" t="n"/>
      <c r="O45" s="33" t="n"/>
      <c r="P45" s="87">
        <f>+'Lo Errazuriz P6'!N53</f>
        <v/>
      </c>
      <c r="Q45" s="84" t="n"/>
      <c r="S45">
        <f>+_xlfn.XLOOKUP(G45,'Resumen Horas'!$B$1:$CH$1,'Resumen Horas'!$B$34:$CH$34)</f>
        <v/>
      </c>
      <c r="T45">
        <f>+_xlfn.XLOOKUP(G45,'Resumen Vol (2)'!$B$1:$CH$1,'Resumen Vol (2)'!$B$34:$CH$34)</f>
        <v/>
      </c>
      <c r="V45">
        <f>+S45-K45</f>
        <v/>
      </c>
      <c r="W45" s="89">
        <f>+T45-P45</f>
        <v/>
      </c>
    </row>
    <row r="46">
      <c r="B46" s="55" t="inlineStr">
        <is>
          <t>PR018001</t>
        </is>
      </c>
      <c r="C46" s="55" t="n">
        <v>3</v>
      </c>
      <c r="D46" s="55" t="n">
        <v>69070900</v>
      </c>
      <c r="E46" s="82" t="n">
        <v>202412</v>
      </c>
      <c r="F46" s="55" t="n"/>
      <c r="G46" s="55">
        <f>+'San Luis P2A'!F53</f>
        <v/>
      </c>
      <c r="H46" s="87">
        <f>+I46</f>
        <v/>
      </c>
      <c r="I46" s="87">
        <f>+'San Luis P2A'!G53</f>
        <v/>
      </c>
      <c r="J46" s="33">
        <f>+'San Luis P2A'!H53</f>
        <v/>
      </c>
      <c r="K46" s="33">
        <f>+'San Luis P2A'!I53</f>
        <v/>
      </c>
      <c r="L46" s="33">
        <f>+'San Luis P2A'!J53</f>
        <v/>
      </c>
      <c r="M46" s="33" t="n"/>
      <c r="N46" s="33" t="n"/>
      <c r="O46" s="33" t="n"/>
      <c r="P46" s="87">
        <f>+'San Luis P2A'!N53</f>
        <v/>
      </c>
      <c r="Q46" s="84" t="n"/>
      <c r="S46">
        <f>+_xlfn.XLOOKUP(G46,'Resumen Horas'!$B$1:$CH$1,'Resumen Horas'!$B$34:$CH$34)</f>
        <v/>
      </c>
      <c r="T46">
        <f>+_xlfn.XLOOKUP(G46,'Resumen Vol (2)'!$B$1:$CH$1,'Resumen Vol (2)'!$B$34:$CH$34)</f>
        <v/>
      </c>
      <c r="V46">
        <f>+S46-K46</f>
        <v/>
      </c>
      <c r="W46" s="89">
        <f>+T46-P46</f>
        <v/>
      </c>
    </row>
    <row r="47">
      <c r="B47" s="55" t="inlineStr">
        <is>
          <t>PR018001</t>
        </is>
      </c>
      <c r="C47" s="55" t="n">
        <v>3</v>
      </c>
      <c r="D47" s="55" t="n">
        <v>69070900</v>
      </c>
      <c r="E47" s="82" t="n">
        <v>202412</v>
      </c>
      <c r="F47" s="55" t="n"/>
      <c r="G47" s="55">
        <f>+'San Luis P3A'!F53</f>
        <v/>
      </c>
      <c r="H47" s="87">
        <f>+I47</f>
        <v/>
      </c>
      <c r="I47" s="87">
        <f>+'San Luis P3A'!G53</f>
        <v/>
      </c>
      <c r="J47" s="33">
        <f>+'San Luis P3A'!H53</f>
        <v/>
      </c>
      <c r="K47" s="33">
        <f>+'San Luis P3A'!I53</f>
        <v/>
      </c>
      <c r="L47" s="33">
        <f>+'San Luis P3A'!J53</f>
        <v/>
      </c>
      <c r="M47" s="33" t="n"/>
      <c r="N47" s="33" t="n"/>
      <c r="O47" s="33" t="n"/>
      <c r="P47" s="87">
        <f>+'San Luis P3A'!N53</f>
        <v/>
      </c>
      <c r="Q47" s="84" t="n"/>
      <c r="S47">
        <f>+_xlfn.XLOOKUP(G47,'Resumen Horas'!$B$1:$CH$1,'Resumen Horas'!$B$34:$CH$34)</f>
        <v/>
      </c>
      <c r="T47">
        <f>+_xlfn.XLOOKUP(G47,'Resumen Vol (2)'!$B$1:$CH$1,'Resumen Vol (2)'!$B$34:$CH$34)</f>
        <v/>
      </c>
      <c r="V47">
        <f>+S47-K47</f>
        <v/>
      </c>
      <c r="W47" s="89">
        <f>+T47-P47</f>
        <v/>
      </c>
    </row>
    <row r="48">
      <c r="B48" s="55" t="inlineStr">
        <is>
          <t>PR018001</t>
        </is>
      </c>
      <c r="C48" s="55" t="n">
        <v>3</v>
      </c>
      <c r="D48" s="55" t="n">
        <v>69070900</v>
      </c>
      <c r="E48" s="82" t="n">
        <v>202412</v>
      </c>
      <c r="F48" s="55" t="n"/>
      <c r="G48" s="55">
        <f>+'Cerrillos1 P3A'!F53</f>
        <v/>
      </c>
      <c r="H48" s="87">
        <f>+I48</f>
        <v/>
      </c>
      <c r="I48" s="87">
        <f>+'Cerrillos1 P3A'!G53</f>
        <v/>
      </c>
      <c r="J48" s="33">
        <f>+'Cerrillos1 P3A'!H53</f>
        <v/>
      </c>
      <c r="K48" s="33">
        <f>+'Cerrillos1 P3A'!I53</f>
        <v/>
      </c>
      <c r="L48" s="33">
        <f>+'Cerrillos1 P3A'!J53</f>
        <v/>
      </c>
      <c r="M48" s="33" t="n"/>
      <c r="N48" s="33" t="n"/>
      <c r="O48" s="33" t="n"/>
      <c r="P48" s="87">
        <f>+'Cerrillos1 P3A'!N53</f>
        <v/>
      </c>
      <c r="Q48" s="84" t="n"/>
      <c r="S48">
        <f>+_xlfn.XLOOKUP(G48,'Resumen Horas'!$B$1:$CH$1,'Resumen Horas'!$B$34:$CH$34)</f>
        <v/>
      </c>
      <c r="T48">
        <f>+_xlfn.XLOOKUP(G48,'Resumen Vol (2)'!$B$1:$CH$1,'Resumen Vol (2)'!$B$34:$CH$34)</f>
        <v/>
      </c>
      <c r="V48">
        <f>+S48-K48</f>
        <v/>
      </c>
      <c r="W48" s="89">
        <f>+T48-P48</f>
        <v/>
      </c>
    </row>
    <row r="49">
      <c r="B49" s="55" t="inlineStr">
        <is>
          <t>PR018001</t>
        </is>
      </c>
      <c r="C49" s="55" t="n">
        <v>3</v>
      </c>
      <c r="D49" s="55" t="n">
        <v>69070900</v>
      </c>
      <c r="E49" s="82" t="n">
        <v>202412</v>
      </c>
      <c r="F49" s="55" t="n"/>
      <c r="G49" s="55">
        <f>+'Escobar Williams P3A'!F53</f>
        <v/>
      </c>
      <c r="H49" s="87">
        <f>+I49</f>
        <v/>
      </c>
      <c r="I49" s="87">
        <f>+'Escobar Williams P3A'!G53</f>
        <v/>
      </c>
      <c r="J49" s="33">
        <f>+'Escobar Williams P3A'!H53</f>
        <v/>
      </c>
      <c r="K49" s="33">
        <f>+'Escobar Williams P3A'!I53</f>
        <v/>
      </c>
      <c r="L49" s="33">
        <f>+'Escobar Williams P3A'!J53</f>
        <v/>
      </c>
      <c r="M49" s="33" t="n"/>
      <c r="N49" s="33" t="n"/>
      <c r="O49" s="33" t="n"/>
      <c r="P49" s="87">
        <f>+'Escobar Williams P3A'!N53</f>
        <v/>
      </c>
      <c r="Q49" s="84" t="n"/>
      <c r="S49">
        <f>+_xlfn.XLOOKUP(G49,'Resumen Horas'!$B$1:$CH$1,'Resumen Horas'!$B$34:$CH$34)</f>
        <v/>
      </c>
      <c r="T49">
        <f>+_xlfn.XLOOKUP(G49,'Resumen Vol (2)'!$B$1:$CH$1,'Resumen Vol (2)'!$B$34:$CH$34)</f>
        <v/>
      </c>
      <c r="V49">
        <f>+S49-K49</f>
        <v/>
      </c>
      <c r="W49" s="89">
        <f>+T49-P49</f>
        <v/>
      </c>
    </row>
    <row r="50">
      <c r="B50" s="55" t="inlineStr">
        <is>
          <t>PR018001</t>
        </is>
      </c>
      <c r="C50" s="55" t="n">
        <v>3</v>
      </c>
      <c r="D50" s="55" t="n">
        <v>69070900</v>
      </c>
      <c r="E50" s="82" t="n">
        <v>202412</v>
      </c>
      <c r="F50" s="55" t="n"/>
      <c r="G50" s="55">
        <f>+'Sta Marta P2'!F53</f>
        <v/>
      </c>
      <c r="H50" s="87">
        <f>+I50</f>
        <v/>
      </c>
      <c r="I50" s="87">
        <f>+'Sta Marta P2'!G53</f>
        <v/>
      </c>
      <c r="J50" s="33">
        <f>+'Sta Marta P2'!H53</f>
        <v/>
      </c>
      <c r="K50" s="33">
        <f>+'Sta Marta P2'!I53</f>
        <v/>
      </c>
      <c r="L50" s="33">
        <f>+'Sta Marta P2'!J53</f>
        <v/>
      </c>
      <c r="M50" s="33" t="n"/>
      <c r="N50" s="33" t="n"/>
      <c r="O50" s="33" t="n"/>
      <c r="P50" s="87">
        <f>+'Sta Marta P2'!N53</f>
        <v/>
      </c>
      <c r="Q50" s="84" t="n"/>
      <c r="S50">
        <f>+_xlfn.XLOOKUP(G50,'Resumen Horas'!$B$1:$CH$1,'Resumen Horas'!$B$34:$CH$34)</f>
        <v/>
      </c>
      <c r="T50">
        <f>+_xlfn.XLOOKUP(G50,'Resumen Vol (2)'!$B$1:$CH$1,'Resumen Vol (2)'!$B$34:$CH$34)</f>
        <v/>
      </c>
      <c r="V50">
        <f>+S50-K50</f>
        <v/>
      </c>
      <c r="W50" s="89">
        <f>+T50-P50</f>
        <v/>
      </c>
    </row>
    <row r="51">
      <c r="B51" s="55" t="inlineStr">
        <is>
          <t>PR018001</t>
        </is>
      </c>
      <c r="C51" s="55" t="n">
        <v>3</v>
      </c>
      <c r="D51" s="55" t="n">
        <v>69070900</v>
      </c>
      <c r="E51" s="82" t="n">
        <v>202412</v>
      </c>
      <c r="F51" s="55" t="n"/>
      <c r="G51" s="55">
        <f>+'Vista Alegre P3'!F53</f>
        <v/>
      </c>
      <c r="H51" s="87">
        <f>+I51</f>
        <v/>
      </c>
      <c r="I51" s="87">
        <f>+'Vista Alegre P3'!G53</f>
        <v/>
      </c>
      <c r="J51" s="33">
        <f>+'Vista Alegre P3'!H53</f>
        <v/>
      </c>
      <c r="K51" s="33">
        <f>+'Vista Alegre P3'!I53</f>
        <v/>
      </c>
      <c r="L51" s="33">
        <f>+'Vista Alegre P3'!J53</f>
        <v/>
      </c>
      <c r="M51" s="33" t="n"/>
      <c r="N51" s="33" t="n"/>
      <c r="O51" s="33" t="n"/>
      <c r="P51" s="87">
        <f>+'Vista Alegre P3'!N53</f>
        <v/>
      </c>
      <c r="Q51" s="84" t="n"/>
      <c r="S51">
        <f>+_xlfn.XLOOKUP(G51,'Resumen Horas'!$B$1:$CH$1,'Resumen Horas'!$B$34:$CH$34)</f>
        <v/>
      </c>
      <c r="T51">
        <f>+_xlfn.XLOOKUP(G51,'Resumen Vol (2)'!$B$1:$CH$1,'Resumen Vol (2)'!$B$34:$CH$34)</f>
        <v/>
      </c>
      <c r="V51">
        <f>+S51-K51</f>
        <v/>
      </c>
      <c r="W51" s="89">
        <f>+T51-P51</f>
        <v/>
      </c>
    </row>
    <row r="52">
      <c r="B52" s="55" t="inlineStr">
        <is>
          <t>PR018001</t>
        </is>
      </c>
      <c r="C52" s="55" t="n">
        <v>3</v>
      </c>
      <c r="D52" s="55" t="n">
        <v>69070900</v>
      </c>
      <c r="E52" s="82" t="n">
        <v>202412</v>
      </c>
      <c r="F52" s="55" t="n"/>
      <c r="G52" s="55">
        <f>+'Oreste Plath P1'!F53</f>
        <v/>
      </c>
      <c r="H52" s="87">
        <f>+I52</f>
        <v/>
      </c>
      <c r="I52" s="87">
        <f>+'Oreste Plath P1'!G53</f>
        <v/>
      </c>
      <c r="J52" s="33">
        <f>+'Oreste Plath P1'!H53</f>
        <v/>
      </c>
      <c r="K52" s="33">
        <f>+'Oreste Plath P1'!I53</f>
        <v/>
      </c>
      <c r="L52" s="33">
        <f>+'Oreste Plath P1'!J53</f>
        <v/>
      </c>
      <c r="M52" s="33" t="n"/>
      <c r="N52" s="33" t="n"/>
      <c r="O52" s="33" t="n"/>
      <c r="P52" s="87">
        <f>+'Oreste Plath P1'!N53</f>
        <v/>
      </c>
      <c r="Q52" s="84" t="n"/>
      <c r="S52">
        <f>+_xlfn.XLOOKUP(G52,'Resumen Horas'!$B$1:$CH$1,'Resumen Horas'!$B$34:$CH$34)</f>
        <v/>
      </c>
      <c r="T52">
        <f>+_xlfn.XLOOKUP(G52,'Resumen Vol (2)'!$B$1:$CH$1,'Resumen Vol (2)'!$B$34:$CH$34)</f>
        <v/>
      </c>
      <c r="V52">
        <f>+S52-K52</f>
        <v/>
      </c>
      <c r="W52" s="89">
        <f>+T52-P52</f>
        <v/>
      </c>
    </row>
    <row r="53">
      <c r="B53" s="55" t="inlineStr">
        <is>
          <t>PR018001</t>
        </is>
      </c>
      <c r="C53" s="55" t="n">
        <v>3</v>
      </c>
      <c r="D53" s="55" t="n">
        <v>69070900</v>
      </c>
      <c r="E53" s="82" t="n">
        <v>202412</v>
      </c>
      <c r="F53" s="55" t="n"/>
      <c r="G53" s="55">
        <f>+'Jahuel P1'!F53</f>
        <v/>
      </c>
      <c r="H53" s="87">
        <f>+I53</f>
        <v/>
      </c>
      <c r="I53" s="87">
        <f>+'Jahuel P1'!G53</f>
        <v/>
      </c>
      <c r="J53" s="33">
        <f>+'Jahuel P1'!H53</f>
        <v/>
      </c>
      <c r="K53" s="33">
        <f>+'Jahuel P1'!I53</f>
        <v/>
      </c>
      <c r="L53" s="33">
        <f>+'Jahuel P1'!J53</f>
        <v/>
      </c>
      <c r="M53" s="33" t="n"/>
      <c r="N53" s="33" t="n"/>
      <c r="O53" s="33" t="n"/>
      <c r="P53" s="87">
        <f>+'Jahuel P1'!N53</f>
        <v/>
      </c>
      <c r="Q53" s="84" t="n"/>
      <c r="S53">
        <f>+_xlfn.XLOOKUP(G53,'Resumen Horas'!$B$1:$CH$1,'Resumen Horas'!$B$34:$CH$34)</f>
        <v/>
      </c>
      <c r="T53">
        <f>+_xlfn.XLOOKUP(G53,'Resumen Vol (2)'!$B$1:$CH$1,'Resumen Vol (2)'!$B$34:$CH$34)</f>
        <v/>
      </c>
      <c r="V53">
        <f>+S53-K53</f>
        <v/>
      </c>
      <c r="W53" s="89">
        <f>+T53-P53</f>
        <v/>
      </c>
    </row>
    <row r="54">
      <c r="B54" s="55" t="inlineStr">
        <is>
          <t>PR018001</t>
        </is>
      </c>
      <c r="C54" s="55" t="n">
        <v>3</v>
      </c>
      <c r="D54" s="55" t="n">
        <v>69070900</v>
      </c>
      <c r="E54" s="82" t="n">
        <v>202412</v>
      </c>
      <c r="F54" s="55" t="n"/>
      <c r="G54" s="55">
        <f>+'Versalles2 P1'!F53</f>
        <v/>
      </c>
      <c r="H54" s="87">
        <f>+I54</f>
        <v/>
      </c>
      <c r="I54" s="87">
        <f>+'Versalles2 P1'!G53</f>
        <v/>
      </c>
      <c r="J54" s="33">
        <f>+'Versalles2 P1'!H53</f>
        <v/>
      </c>
      <c r="K54" s="33">
        <f>+'Versalles2 P1'!I53</f>
        <v/>
      </c>
      <c r="L54" s="33">
        <f>+'Versalles2 P1'!J53</f>
        <v/>
      </c>
      <c r="M54" s="33" t="n"/>
      <c r="N54" s="33" t="n"/>
      <c r="O54" s="33" t="n"/>
      <c r="P54" s="87">
        <f>+'Versalles2 P1'!N53</f>
        <v/>
      </c>
      <c r="Q54" s="84" t="n"/>
      <c r="S54">
        <f>+_xlfn.XLOOKUP(G54,'Resumen Horas'!$B$1:$CH$1,'Resumen Horas'!$B$34:$CH$34)</f>
        <v/>
      </c>
      <c r="T54">
        <f>+_xlfn.XLOOKUP(G54,'Resumen Vol (2)'!$B$1:$CH$1,'Resumen Vol (2)'!$B$34:$CH$34)</f>
        <v/>
      </c>
      <c r="V54">
        <f>+S54-K54</f>
        <v/>
      </c>
      <c r="W54" s="89">
        <f>+T54-P54</f>
        <v/>
      </c>
    </row>
    <row r="55">
      <c r="B55" s="55" t="inlineStr">
        <is>
          <t>PR018001</t>
        </is>
      </c>
      <c r="C55" s="55" t="n">
        <v>3</v>
      </c>
      <c r="D55" s="55" t="n">
        <v>69070900</v>
      </c>
      <c r="E55" s="82" t="n">
        <v>202412</v>
      </c>
      <c r="F55" s="55" t="n"/>
      <c r="G55" s="55">
        <f>+'Oreste Plath P2'!F53</f>
        <v/>
      </c>
      <c r="H55" s="87">
        <f>+I55</f>
        <v/>
      </c>
      <c r="I55" s="87">
        <f>+'Oreste Plath P2'!G53</f>
        <v/>
      </c>
      <c r="J55" s="33">
        <f>+'Oreste Plath P2'!H53</f>
        <v/>
      </c>
      <c r="K55" s="33">
        <f>+'Oreste Plath P2'!I53</f>
        <v/>
      </c>
      <c r="L55" s="33">
        <f>+'Oreste Plath P2'!J53</f>
        <v/>
      </c>
      <c r="M55" s="33" t="n"/>
      <c r="N55" s="33" t="n"/>
      <c r="O55" s="33" t="n"/>
      <c r="P55" s="87">
        <f>+'Oreste Plath P2'!N53</f>
        <v/>
      </c>
      <c r="Q55" s="84" t="n"/>
      <c r="S55">
        <f>+_xlfn.XLOOKUP(G55,'Resumen Horas'!$B$1:$CH$1,'Resumen Horas'!$B$34:$CH$34)</f>
        <v/>
      </c>
      <c r="T55">
        <f>+_xlfn.XLOOKUP(G55,'Resumen Vol (2)'!$B$1:$CH$1,'Resumen Vol (2)'!$B$34:$CH$34)</f>
        <v/>
      </c>
      <c r="V55">
        <f>+S55-K55</f>
        <v/>
      </c>
      <c r="W55" s="89">
        <f>+T55-P55</f>
        <v/>
      </c>
    </row>
    <row r="56">
      <c r="B56" s="55" t="inlineStr">
        <is>
          <t>PR018001</t>
        </is>
      </c>
      <c r="C56" s="55" t="n">
        <v>3</v>
      </c>
      <c r="D56" s="55" t="n">
        <v>69070900</v>
      </c>
      <c r="E56" s="82" t="n">
        <v>202412</v>
      </c>
      <c r="F56" s="55" t="n"/>
      <c r="G56" s="55">
        <f>+'Jahuel P2'!F53</f>
        <v/>
      </c>
      <c r="H56" s="87">
        <f>+I56</f>
        <v/>
      </c>
      <c r="I56" s="87">
        <f>+'Jahuel P2'!G53</f>
        <v/>
      </c>
      <c r="J56" s="33">
        <f>+'Jahuel P2'!H53</f>
        <v/>
      </c>
      <c r="K56" s="33">
        <f>+'Jahuel P2'!I53</f>
        <v/>
      </c>
      <c r="L56" s="33">
        <f>+'Jahuel P2'!J53</f>
        <v/>
      </c>
      <c r="M56" s="33" t="n"/>
      <c r="N56" s="33" t="n"/>
      <c r="O56" s="33" t="n"/>
      <c r="P56" s="87">
        <f>+'Jahuel P2'!N53</f>
        <v/>
      </c>
      <c r="Q56" s="84" t="n"/>
      <c r="S56">
        <f>+_xlfn.XLOOKUP(G56,'Resumen Horas'!$B$1:$CH$1,'Resumen Horas'!$B$34:$CH$34)</f>
        <v/>
      </c>
      <c r="T56">
        <f>+_xlfn.XLOOKUP(G56,'Resumen Vol (2)'!$B$1:$CH$1,'Resumen Vol (2)'!$B$34:$CH$34)</f>
        <v/>
      </c>
      <c r="V56">
        <f>+S56-K56</f>
        <v/>
      </c>
      <c r="W56" s="89">
        <f>+T56-P56</f>
        <v/>
      </c>
    </row>
    <row r="57">
      <c r="B57" s="55" t="inlineStr">
        <is>
          <t>PR018001</t>
        </is>
      </c>
      <c r="C57" s="55" t="n">
        <v>3</v>
      </c>
      <c r="D57" s="55" t="n">
        <v>69070900</v>
      </c>
      <c r="E57" s="82" t="n">
        <v>202412</v>
      </c>
      <c r="F57" s="55" t="n"/>
      <c r="G57" s="55">
        <f>+'Maipu Centro P2'!F53</f>
        <v/>
      </c>
      <c r="H57" s="87">
        <f>+I57</f>
        <v/>
      </c>
      <c r="I57" s="87">
        <f>+'Maipu Centro P2'!G53</f>
        <v/>
      </c>
      <c r="J57" s="33">
        <f>+'Maipu Centro P2'!H53</f>
        <v/>
      </c>
      <c r="K57" s="33">
        <f>+'Maipu Centro P2'!I53</f>
        <v/>
      </c>
      <c r="L57" s="33">
        <f>+'Maipu Centro P2'!J53</f>
        <v/>
      </c>
      <c r="M57" s="33" t="n"/>
      <c r="N57" s="33" t="n"/>
      <c r="O57" s="33" t="n"/>
      <c r="P57" s="87">
        <f>+'Maipu Centro P2'!N53</f>
        <v/>
      </c>
      <c r="Q57" s="84" t="n"/>
      <c r="S57">
        <f>+_xlfn.XLOOKUP(G57,'Resumen Horas'!$B$1:$CH$1,'Resumen Horas'!$B$34:$CH$34)</f>
        <v/>
      </c>
      <c r="T57">
        <f>+_xlfn.XLOOKUP(G57,'Resumen Vol (2)'!$B$1:$CH$1,'Resumen Vol (2)'!$B$34:$CH$34)</f>
        <v/>
      </c>
      <c r="V57">
        <f>+S57-K57</f>
        <v/>
      </c>
      <c r="W57" s="89">
        <f>+T57-P57</f>
        <v/>
      </c>
    </row>
    <row r="58">
      <c r="B58" s="55" t="inlineStr">
        <is>
          <t>PR018001</t>
        </is>
      </c>
      <c r="C58" s="55" t="n">
        <v>3</v>
      </c>
      <c r="D58" s="55" t="n">
        <v>69070900</v>
      </c>
      <c r="E58" s="82" t="n">
        <v>202412</v>
      </c>
      <c r="F58" s="55" t="n"/>
      <c r="G58" s="55">
        <f>+'Santa Adela P8A'!F53</f>
        <v/>
      </c>
      <c r="H58" s="87">
        <f>+I58</f>
        <v/>
      </c>
      <c r="I58" s="87">
        <f>+'Santa Adela P8A'!G53</f>
        <v/>
      </c>
      <c r="J58" s="33">
        <f>+'Santa Adela P8A'!H53</f>
        <v/>
      </c>
      <c r="K58" s="33">
        <f>+'Santa Adela P8A'!I53</f>
        <v/>
      </c>
      <c r="L58" s="33">
        <f>+'Santa Adela P8A'!J53</f>
        <v/>
      </c>
      <c r="M58" s="33" t="n"/>
      <c r="N58" s="33" t="n"/>
      <c r="O58" s="33" t="n"/>
      <c r="P58" s="87">
        <f>+'Santa Adela P8A'!N53</f>
        <v/>
      </c>
      <c r="Q58" s="84" t="n"/>
      <c r="S58">
        <f>+_xlfn.XLOOKUP(G58,'Resumen Horas'!$B$1:$CH$1,'Resumen Horas'!$B$34:$CH$34)</f>
        <v/>
      </c>
      <c r="T58">
        <f>+_xlfn.XLOOKUP(G58,'Resumen Vol (2)'!$B$1:$CH$1,'Resumen Vol (2)'!$B$34:$CH$34)</f>
        <v/>
      </c>
      <c r="V58">
        <f>+S58-K58</f>
        <v/>
      </c>
      <c r="W58" s="89">
        <f>+T58-P58</f>
        <v/>
      </c>
    </row>
    <row r="59">
      <c r="B59" s="55" t="inlineStr">
        <is>
          <t>PR018001</t>
        </is>
      </c>
      <c r="C59" s="55" t="n">
        <v>3</v>
      </c>
      <c r="D59" s="55" t="n">
        <v>69070900</v>
      </c>
      <c r="E59" s="82" t="n">
        <v>202412</v>
      </c>
      <c r="F59" s="55" t="n"/>
      <c r="G59" s="55">
        <f>+'San Jose de Chuchunco P5'!F53</f>
        <v/>
      </c>
      <c r="H59" s="87">
        <f>+I59</f>
        <v/>
      </c>
      <c r="I59" s="87">
        <f>+'San Jose de Chuchunco P5'!G53</f>
        <v/>
      </c>
      <c r="J59" s="33">
        <f>+'San Jose de Chuchunco P5'!H53</f>
        <v/>
      </c>
      <c r="K59" s="33">
        <f>+'San Jose de Chuchunco P5'!I53</f>
        <v/>
      </c>
      <c r="L59" s="33">
        <f>+'San Jose de Chuchunco P5'!J53</f>
        <v/>
      </c>
      <c r="M59" s="33" t="n"/>
      <c r="N59" s="33" t="n"/>
      <c r="O59" s="33" t="n"/>
      <c r="P59" s="87">
        <f>+'San Jose de Chuchunco P5'!N53</f>
        <v/>
      </c>
      <c r="Q59" s="84" t="n"/>
      <c r="S59">
        <f>+_xlfn.XLOOKUP(G59,'Resumen Horas'!$B$1:$CH$1,'Resumen Horas'!$B$34:$CH$34)</f>
        <v/>
      </c>
      <c r="T59">
        <f>+_xlfn.XLOOKUP(G59,'Resumen Vol (2)'!$B$1:$CH$1,'Resumen Vol (2)'!$B$34:$CH$34)</f>
        <v/>
      </c>
      <c r="V59">
        <f>+S59-K59</f>
        <v/>
      </c>
      <c r="W59" s="89">
        <f>+T59-P59</f>
        <v/>
      </c>
    </row>
    <row r="60">
      <c r="B60" s="55" t="inlineStr">
        <is>
          <t>PR018001</t>
        </is>
      </c>
      <c r="C60" s="55" t="n">
        <v>3</v>
      </c>
      <c r="D60" s="55" t="n">
        <v>69070900</v>
      </c>
      <c r="E60" s="82" t="n">
        <v>202412</v>
      </c>
      <c r="F60" s="55" t="n"/>
      <c r="G60" s="55">
        <f>+'Versalles2 P2'!F53</f>
        <v/>
      </c>
      <c r="H60" s="87">
        <f>+I60</f>
        <v/>
      </c>
      <c r="I60" s="87">
        <f>+'Versalles2 P2'!G53</f>
        <v/>
      </c>
      <c r="J60" s="33">
        <f>+'Versalles2 P2'!H53</f>
        <v/>
      </c>
      <c r="K60" s="33">
        <f>+'Versalles2 P2'!I53</f>
        <v/>
      </c>
      <c r="L60" s="33">
        <f>+'Versalles2 P2'!J53</f>
        <v/>
      </c>
      <c r="M60" s="33" t="n"/>
      <c r="N60" s="33" t="n"/>
      <c r="O60" s="33" t="n"/>
      <c r="P60" s="87">
        <f>+'Versalles2 P2'!N53</f>
        <v/>
      </c>
      <c r="Q60" s="84" t="n"/>
      <c r="S60">
        <f>+_xlfn.XLOOKUP(G60,'Resumen Horas'!$B$1:$CH$1,'Resumen Horas'!$B$34:$CH$34)</f>
        <v/>
      </c>
      <c r="T60">
        <f>+_xlfn.XLOOKUP(G60,'Resumen Vol (2)'!$B$1:$CH$1,'Resumen Vol (2)'!$B$34:$CH$34)</f>
        <v/>
      </c>
      <c r="V60">
        <f>+S60-K60</f>
        <v/>
      </c>
      <c r="W60" s="89">
        <f>+T60-P60</f>
        <v/>
      </c>
    </row>
    <row r="61">
      <c r="B61" s="55" t="inlineStr">
        <is>
          <t>PR018001</t>
        </is>
      </c>
      <c r="C61" s="55" t="n">
        <v>3</v>
      </c>
      <c r="D61" s="55" t="n">
        <v>69070900</v>
      </c>
      <c r="E61" s="82" t="n">
        <v>202412</v>
      </c>
      <c r="F61" s="55" t="n"/>
      <c r="G61" s="55">
        <f>+'Jardin2 P3'!F53</f>
        <v/>
      </c>
      <c r="H61" s="87">
        <f>+I61</f>
        <v/>
      </c>
      <c r="I61" s="87">
        <f>+'Jardin2 P3'!G53</f>
        <v/>
      </c>
      <c r="J61" s="33">
        <f>+'Jardin2 P3'!H53</f>
        <v/>
      </c>
      <c r="K61" s="33">
        <f>+'Jardin2 P3'!I53</f>
        <v/>
      </c>
      <c r="L61" s="33">
        <f>+'Jardin2 P3'!J53</f>
        <v/>
      </c>
      <c r="M61" s="33" t="n"/>
      <c r="N61" s="33" t="n"/>
      <c r="O61" s="33" t="n"/>
      <c r="P61" s="87">
        <f>+'Jardin2 P3'!N53</f>
        <v/>
      </c>
      <c r="Q61" s="84" t="n"/>
      <c r="S61">
        <f>+_xlfn.XLOOKUP(G61,'Resumen Horas'!$B$1:$CH$1,'Resumen Horas'!$B$34:$CH$34)</f>
        <v/>
      </c>
      <c r="T61">
        <f>+_xlfn.XLOOKUP(G61,'Resumen Vol (2)'!$B$1:$CH$1,'Resumen Vol (2)'!$B$34:$CH$34)</f>
        <v/>
      </c>
      <c r="V61">
        <f>+S61-K61</f>
        <v/>
      </c>
      <c r="W61" s="89">
        <f>+T61-P61</f>
        <v/>
      </c>
    </row>
    <row r="62">
      <c r="B62" s="55" t="inlineStr">
        <is>
          <t>PR018001</t>
        </is>
      </c>
      <c r="C62" s="55" t="n">
        <v>3</v>
      </c>
      <c r="D62" s="55" t="n">
        <v>69070900</v>
      </c>
      <c r="E62" s="82" t="n">
        <v>202412</v>
      </c>
      <c r="F62" s="55" t="n"/>
      <c r="G62" s="55">
        <f>+'Almendral 3B'!F53</f>
        <v/>
      </c>
      <c r="H62" s="87">
        <f>+I62</f>
        <v/>
      </c>
      <c r="I62" s="87">
        <f>+'Almendral 3B'!G53</f>
        <v/>
      </c>
      <c r="J62" s="33">
        <f>+'Almendral 3B'!H53</f>
        <v/>
      </c>
      <c r="K62" s="33">
        <f>+'Almendral 3B'!I53</f>
        <v/>
      </c>
      <c r="L62" s="33">
        <f>+'Almendral 3B'!J53</f>
        <v/>
      </c>
      <c r="M62" s="33" t="n"/>
      <c r="N62" s="33" t="n"/>
      <c r="O62" s="33" t="n"/>
      <c r="P62" s="87">
        <f>+'Almendral 3B'!N53</f>
        <v/>
      </c>
      <c r="Q62" s="84" t="n"/>
      <c r="S62">
        <f>+_xlfn.XLOOKUP(G62,'Resumen Horas'!$B$1:$CH$1,'Resumen Horas'!$B$34:$CH$34)</f>
        <v/>
      </c>
      <c r="T62">
        <f>+_xlfn.XLOOKUP(G62,'Resumen Vol (2)'!$B$1:$CH$1,'Resumen Vol (2)'!$B$34:$CH$34)</f>
        <v/>
      </c>
      <c r="V62">
        <f>+S62-K62</f>
        <v/>
      </c>
      <c r="W62" s="89">
        <f>+T62-P62</f>
        <v/>
      </c>
    </row>
    <row r="63">
      <c r="B63" s="55" t="inlineStr">
        <is>
          <t>PR018001</t>
        </is>
      </c>
      <c r="C63" s="55" t="n">
        <v>3</v>
      </c>
      <c r="D63" s="55" t="n">
        <v>69070900</v>
      </c>
      <c r="E63" s="82" t="n">
        <v>202412</v>
      </c>
      <c r="F63" s="55" t="n"/>
      <c r="G63" s="55">
        <f>+'Almendral 7'!F53</f>
        <v/>
      </c>
      <c r="H63" s="87">
        <f>+I63</f>
        <v/>
      </c>
      <c r="I63" s="87">
        <f>+'Almendral 7'!G53</f>
        <v/>
      </c>
      <c r="J63" s="33">
        <f>+'Almendral 7'!H53</f>
        <v/>
      </c>
      <c r="K63" s="33">
        <f>+'Almendral 7'!I53</f>
        <v/>
      </c>
      <c r="L63" s="33">
        <f>+'Almendral 7'!J53</f>
        <v/>
      </c>
      <c r="M63" s="33" t="n"/>
      <c r="N63" s="33" t="n"/>
      <c r="O63" s="33" t="n"/>
      <c r="P63" s="87">
        <f>+'Almendral 7'!N53</f>
        <v/>
      </c>
      <c r="Q63" s="84" t="n"/>
      <c r="S63">
        <f>+_xlfn.XLOOKUP(G63,'Resumen Horas'!$B$1:$CH$1,'Resumen Horas'!$B$34:$CH$34)</f>
        <v/>
      </c>
      <c r="T63">
        <f>+_xlfn.XLOOKUP(G63,'Resumen Vol (2)'!$B$1:$CH$1,'Resumen Vol (2)'!$B$34:$CH$34)</f>
        <v/>
      </c>
      <c r="V63">
        <f>+S63-K63</f>
        <v/>
      </c>
      <c r="W63" s="89">
        <f>+T63-P63</f>
        <v/>
      </c>
    </row>
    <row r="64">
      <c r="B64" s="55" t="inlineStr">
        <is>
          <t>PR018001</t>
        </is>
      </c>
      <c r="C64" s="55" t="n">
        <v>3</v>
      </c>
      <c r="D64" s="55" t="n">
        <v>69070900</v>
      </c>
      <c r="E64" s="82" t="n">
        <v>202412</v>
      </c>
      <c r="F64" s="55" t="n"/>
      <c r="G64" s="55">
        <f>+'Jardin1 P2A'!F53</f>
        <v/>
      </c>
      <c r="H64" s="87">
        <f>+I64</f>
        <v/>
      </c>
      <c r="I64" s="87">
        <f>+'Jardin1 P2A'!G53</f>
        <v/>
      </c>
      <c r="J64" s="33">
        <f>+'Jardin1 P2A'!H53</f>
        <v/>
      </c>
      <c r="K64" s="33">
        <f>+'Jardin1 P2A'!I53</f>
        <v/>
      </c>
      <c r="L64" s="33">
        <f>+'Jardin1 P2A'!J53</f>
        <v/>
      </c>
      <c r="M64" s="33" t="n"/>
      <c r="N64" s="33" t="n"/>
      <c r="O64" s="33" t="n"/>
      <c r="P64" s="87">
        <f>+'Jardin1 P2A'!N53</f>
        <v/>
      </c>
      <c r="Q64" s="84" t="n"/>
      <c r="S64">
        <f>+_xlfn.XLOOKUP(G64,'Resumen Horas'!$B$1:$CH$1,'Resumen Horas'!$B$34:$CH$34)</f>
        <v/>
      </c>
      <c r="T64">
        <f>+_xlfn.XLOOKUP(G64,'Resumen Vol (2)'!$B$1:$CH$1,'Resumen Vol (2)'!$B$34:$CH$34)</f>
        <v/>
      </c>
      <c r="V64">
        <f>+S64-K64</f>
        <v/>
      </c>
      <c r="W64" s="89">
        <f>+T64-P64</f>
        <v/>
      </c>
    </row>
    <row r="65">
      <c r="B65" s="55" t="inlineStr">
        <is>
          <t>PR018001</t>
        </is>
      </c>
      <c r="C65" s="55" t="n">
        <v>3</v>
      </c>
      <c r="D65" s="55" t="n">
        <v>69070900</v>
      </c>
      <c r="E65" s="82" t="n">
        <v>202412</v>
      </c>
      <c r="F65" s="55" t="n"/>
      <c r="G65" s="55">
        <f>+'Cerrillos1 P6'!F53</f>
        <v/>
      </c>
      <c r="H65" s="87">
        <f>+I65</f>
        <v/>
      </c>
      <c r="I65" s="87">
        <f>+'Cerrillos1 P6'!G53</f>
        <v/>
      </c>
      <c r="J65" s="33">
        <f>+'Cerrillos1 P6'!H53</f>
        <v/>
      </c>
      <c r="K65" s="33">
        <f>+'Cerrillos1 P6'!I53</f>
        <v/>
      </c>
      <c r="L65" s="33">
        <f>+'Cerrillos1 P6'!J53</f>
        <v/>
      </c>
      <c r="M65" s="33" t="n"/>
      <c r="N65" s="33" t="n"/>
      <c r="O65" s="33" t="n"/>
      <c r="P65" s="87">
        <f>+'Cerrillos1 P6'!N53</f>
        <v/>
      </c>
      <c r="Q65" s="84" t="n"/>
      <c r="S65">
        <f>+_xlfn.XLOOKUP(G65,'Resumen Horas'!$B$1:$CH$1,'Resumen Horas'!$B$34:$CH$34)</f>
        <v/>
      </c>
      <c r="T65">
        <f>+_xlfn.XLOOKUP(G65,'Resumen Vol (2)'!$B$1:$CH$1,'Resumen Vol (2)'!$B$34:$CH$34)</f>
        <v/>
      </c>
      <c r="V65">
        <f>+S65-K65</f>
        <v/>
      </c>
      <c r="W65" s="89">
        <f>+T65-P65</f>
        <v/>
      </c>
    </row>
    <row r="66">
      <c r="B66" s="55" t="inlineStr">
        <is>
          <t>PR018001</t>
        </is>
      </c>
      <c r="C66" s="55" t="n">
        <v>3</v>
      </c>
      <c r="D66" s="55" t="n">
        <v>69070900</v>
      </c>
      <c r="E66" s="82" t="n">
        <v>202412</v>
      </c>
      <c r="F66" s="55" t="n"/>
      <c r="G66" s="55">
        <f>+'Los Bosquinos P1'!F53</f>
        <v/>
      </c>
      <c r="H66" s="87">
        <f>+I66</f>
        <v/>
      </c>
      <c r="I66" s="87">
        <f>+'Los Bosquinos P1'!G53</f>
        <v/>
      </c>
      <c r="J66" s="33">
        <f>+'Los Bosquinos P1'!H53</f>
        <v/>
      </c>
      <c r="K66" s="33">
        <f>+'Los Bosquinos P1'!I53</f>
        <v/>
      </c>
      <c r="L66" s="33">
        <f>+'Los Bosquinos P1'!J53</f>
        <v/>
      </c>
      <c r="M66" s="33" t="n"/>
      <c r="N66" s="33" t="n"/>
      <c r="O66" s="33" t="n"/>
      <c r="P66" s="87">
        <f>+'Los Bosquinos P1'!N53</f>
        <v/>
      </c>
      <c r="Q66" s="84" t="n"/>
      <c r="S66">
        <f>+_xlfn.XLOOKUP(G66,'Resumen Horas'!$B$1:$CH$1,'Resumen Horas'!$B$34:$CH$34)</f>
        <v/>
      </c>
      <c r="T66">
        <f>+_xlfn.XLOOKUP(G66,'Resumen Vol (2)'!$B$1:$CH$1,'Resumen Vol (2)'!$B$34:$CH$34)</f>
        <v/>
      </c>
      <c r="V66">
        <f>+S66-K66</f>
        <v/>
      </c>
      <c r="W66" s="89">
        <f>+T66-P66</f>
        <v/>
      </c>
    </row>
    <row r="67">
      <c r="B67" s="55" t="inlineStr">
        <is>
          <t>PR018001</t>
        </is>
      </c>
      <c r="C67" s="55" t="n">
        <v>3</v>
      </c>
      <c r="D67" s="55" t="n">
        <v>69070900</v>
      </c>
      <c r="E67" s="82" t="n">
        <v>202412</v>
      </c>
      <c r="F67" s="55" t="n"/>
      <c r="G67" s="80" t="inlineStr">
        <is>
          <t>203-139</t>
        </is>
      </c>
      <c r="H67" s="87" t="n"/>
      <c r="I67" s="87" t="n"/>
      <c r="J67" s="33" t="n"/>
      <c r="K67" s="33" t="n"/>
      <c r="L67" s="33" t="n"/>
      <c r="M67" s="33" t="n"/>
      <c r="N67" s="33" t="n"/>
      <c r="O67" s="33" t="n"/>
      <c r="P67" s="87" t="n"/>
      <c r="Q67" s="84" t="n"/>
      <c r="S67">
        <f>+_xlfn.XLOOKUP(G67,'Resumen Horas'!$B$1:$CH$1,'Resumen Horas'!$B$34:$CH$34)</f>
        <v/>
      </c>
      <c r="T67">
        <f>+_xlfn.XLOOKUP(G67,'Resumen Vol (2)'!$B$1:$CH$1,'Resumen Vol (2)'!$B$34:$CH$34)</f>
        <v/>
      </c>
      <c r="V67">
        <f>+S67-K67</f>
        <v/>
      </c>
      <c r="W67" s="89">
        <f>+T67-P67</f>
        <v/>
      </c>
    </row>
    <row r="68">
      <c r="B68" s="55" t="inlineStr">
        <is>
          <t>PR018001</t>
        </is>
      </c>
      <c r="C68" s="55" t="n">
        <v>3</v>
      </c>
      <c r="D68" s="55" t="n">
        <v>69070900</v>
      </c>
      <c r="E68" s="82" t="n">
        <v>202412</v>
      </c>
      <c r="F68" s="55" t="n"/>
      <c r="G68" s="55">
        <f>+'Santa Adela P9'!F53</f>
        <v/>
      </c>
      <c r="H68" s="87">
        <f>+I68</f>
        <v/>
      </c>
      <c r="I68" s="87">
        <f>+'Santa Adela P9'!G53</f>
        <v/>
      </c>
      <c r="J68" s="33">
        <f>+'Santa Adela P9'!H53</f>
        <v/>
      </c>
      <c r="K68" s="33">
        <f>+'Santa Adela P9'!I53</f>
        <v/>
      </c>
      <c r="L68" s="33">
        <f>+'Santa Adela P9'!J53</f>
        <v/>
      </c>
      <c r="M68" s="33" t="n"/>
      <c r="N68" s="33" t="n"/>
      <c r="O68" s="33" t="n"/>
      <c r="P68" s="87">
        <f>+'Santa Adela P9'!N53</f>
        <v/>
      </c>
      <c r="Q68" s="84" t="n"/>
      <c r="S68">
        <f>+_xlfn.XLOOKUP(G68,'Resumen Horas'!$B$1:$CH$1,'Resumen Horas'!$B$34:$CH$34)</f>
        <v/>
      </c>
      <c r="T68">
        <f>+_xlfn.XLOOKUP(G68,'Resumen Vol (2)'!$B$1:$CH$1,'Resumen Vol (2)'!$B$34:$CH$34)</f>
        <v/>
      </c>
      <c r="V68">
        <f>+S68-K68</f>
        <v/>
      </c>
      <c r="W68" s="89">
        <f>+T68-P68</f>
        <v/>
      </c>
    </row>
    <row r="69">
      <c r="B69" s="55" t="inlineStr">
        <is>
          <t>PR018001</t>
        </is>
      </c>
      <c r="C69" s="55" t="n">
        <v>3</v>
      </c>
      <c r="D69" s="55" t="n">
        <v>69070900</v>
      </c>
      <c r="E69" s="82" t="n">
        <v>202412</v>
      </c>
      <c r="F69" s="55" t="n"/>
      <c r="G69" s="55">
        <f>+'El Abrazo P5'!F53</f>
        <v/>
      </c>
      <c r="H69" s="87">
        <f>+I69</f>
        <v/>
      </c>
      <c r="I69" s="87">
        <f>+'El Abrazo P5'!G53</f>
        <v/>
      </c>
      <c r="J69" s="33">
        <f>+'El Abrazo P5'!H53</f>
        <v/>
      </c>
      <c r="K69" s="33">
        <f>+'El Abrazo P5'!I53</f>
        <v/>
      </c>
      <c r="L69" s="33">
        <f>+'El Abrazo P5'!J53</f>
        <v/>
      </c>
      <c r="M69" s="33" t="n"/>
      <c r="N69" s="33" t="n"/>
      <c r="O69" s="33" t="n"/>
      <c r="P69" s="87">
        <f>+'El Abrazo P5'!N53</f>
        <v/>
      </c>
      <c r="Q69" s="84" t="n"/>
      <c r="S69">
        <f>+_xlfn.XLOOKUP(G69,'Resumen Horas'!$B$1:$CH$1,'Resumen Horas'!$B$34:$CH$34)</f>
        <v/>
      </c>
      <c r="T69">
        <f>+_xlfn.XLOOKUP(G69,'Resumen Vol (2)'!$B$1:$CH$1,'Resumen Vol (2)'!$B$34:$CH$34)</f>
        <v/>
      </c>
      <c r="V69">
        <f>+S69-K69</f>
        <v/>
      </c>
      <c r="W69" s="89">
        <f>+T69-P69</f>
        <v/>
      </c>
    </row>
    <row r="70">
      <c r="B70" s="55" t="inlineStr">
        <is>
          <t>PR018001</t>
        </is>
      </c>
      <c r="C70" s="55" t="n">
        <v>3</v>
      </c>
      <c r="D70" s="55" t="n">
        <v>69070900</v>
      </c>
      <c r="E70" s="82" t="n">
        <v>202412</v>
      </c>
      <c r="F70" s="55" t="n"/>
      <c r="G70" s="55">
        <f>+'Lautaro P1'!F53</f>
        <v/>
      </c>
      <c r="H70" s="87">
        <f>+I70</f>
        <v/>
      </c>
      <c r="I70" s="87">
        <f>+'Lautaro P1'!G53</f>
        <v/>
      </c>
      <c r="J70" s="33">
        <f>+'Lautaro P1'!H53</f>
        <v/>
      </c>
      <c r="K70" s="33">
        <f>+'Lautaro P1'!I53</f>
        <v/>
      </c>
      <c r="L70" s="33">
        <f>+'Lautaro P1'!J53</f>
        <v/>
      </c>
      <c r="M70" s="33" t="n"/>
      <c r="N70" s="33" t="n"/>
      <c r="O70" s="33" t="n"/>
      <c r="P70" s="87">
        <f>+'Lautaro P1'!N53</f>
        <v/>
      </c>
      <c r="Q70" s="84" t="n"/>
      <c r="S70">
        <f>+_xlfn.XLOOKUP(G70,'Resumen Horas'!$B$1:$CH$1,'Resumen Horas'!$B$34:$CH$34)</f>
        <v/>
      </c>
      <c r="T70">
        <f>+_xlfn.XLOOKUP(G70,'Resumen Vol (2)'!$B$1:$CH$1,'Resumen Vol (2)'!$B$34:$CH$34)</f>
        <v/>
      </c>
      <c r="V70">
        <f>+S70-K70</f>
        <v/>
      </c>
      <c r="W70" s="89">
        <f>+T70-P70</f>
        <v/>
      </c>
    </row>
    <row r="71">
      <c r="B71" s="55" t="inlineStr">
        <is>
          <t>PR018001</t>
        </is>
      </c>
      <c r="C71" s="55" t="n">
        <v>3</v>
      </c>
      <c r="D71" s="55" t="n">
        <v>69070900</v>
      </c>
      <c r="E71" s="82" t="n">
        <v>202412</v>
      </c>
      <c r="F71" s="55" t="n"/>
      <c r="G71" s="55">
        <f>+'Satelite P6'!F53</f>
        <v/>
      </c>
      <c r="H71" s="87">
        <f>+I71</f>
        <v/>
      </c>
      <c r="I71" s="87">
        <f>+'Satelite P6'!G53</f>
        <v/>
      </c>
      <c r="J71" s="33">
        <f>+'Satelite P6'!H53</f>
        <v/>
      </c>
      <c r="K71" s="33">
        <f>+'Satelite P6'!I53</f>
        <v/>
      </c>
      <c r="L71" s="33">
        <f>+'Satelite P6'!J53</f>
        <v/>
      </c>
      <c r="M71" s="33" t="n"/>
      <c r="N71" s="33" t="n"/>
      <c r="O71" s="33" t="n"/>
      <c r="P71" s="87">
        <f>+'Satelite P6'!N53</f>
        <v/>
      </c>
      <c r="Q71" s="84" t="n"/>
      <c r="S71">
        <f>+_xlfn.XLOOKUP(G71,'Resumen Horas'!$B$1:$CH$1,'Resumen Horas'!$B$34:$CH$34)</f>
        <v/>
      </c>
      <c r="T71">
        <f>+_xlfn.XLOOKUP(G71,'Resumen Vol (2)'!$B$1:$CH$1,'Resumen Vol (2)'!$B$34:$CH$34)</f>
        <v/>
      </c>
      <c r="V71">
        <f>+S71-K71</f>
        <v/>
      </c>
      <c r="W71" s="89">
        <f>+T71-P71</f>
        <v/>
      </c>
    </row>
    <row r="72">
      <c r="B72" s="55" t="inlineStr">
        <is>
          <t>PR018001</t>
        </is>
      </c>
      <c r="C72" s="55" t="n">
        <v>3</v>
      </c>
      <c r="D72" s="55" t="n">
        <v>69070900</v>
      </c>
      <c r="E72" s="82" t="n">
        <v>202412</v>
      </c>
      <c r="F72" s="55" t="n"/>
      <c r="G72" s="80" t="inlineStr">
        <is>
          <t>203-144</t>
        </is>
      </c>
      <c r="H72" s="87" t="n"/>
      <c r="I72" s="87" t="n"/>
      <c r="J72" s="33" t="n"/>
      <c r="K72" s="33" t="n"/>
      <c r="L72" s="33" t="n"/>
      <c r="M72" s="33" t="n"/>
      <c r="N72" s="33" t="n"/>
      <c r="O72" s="33" t="n"/>
      <c r="P72" s="87" t="n"/>
      <c r="Q72" s="84" t="n"/>
      <c r="S72">
        <f>+_xlfn.XLOOKUP(G72,'Resumen Horas'!$B$1:$CH$1,'Resumen Horas'!$B$34:$CH$34)</f>
        <v/>
      </c>
      <c r="T72">
        <f>+_xlfn.XLOOKUP(G72,'Resumen Vol (2)'!$B$1:$CH$1,'Resumen Vol (2)'!$B$34:$CH$34)</f>
        <v/>
      </c>
      <c r="V72">
        <f>+S72-K72</f>
        <v/>
      </c>
      <c r="W72" s="89">
        <f>+T72-P72</f>
        <v/>
      </c>
    </row>
    <row r="73">
      <c r="B73" s="55" t="inlineStr">
        <is>
          <t>PR018001</t>
        </is>
      </c>
      <c r="C73" s="55" t="n">
        <v>3</v>
      </c>
      <c r="D73" s="55" t="n">
        <v>69070900</v>
      </c>
      <c r="E73" s="82" t="n">
        <v>202412</v>
      </c>
      <c r="F73" s="55" t="n"/>
      <c r="G73" s="55">
        <f>+'Jardin1 P1A'!F53</f>
        <v/>
      </c>
      <c r="H73" s="87">
        <f>+I73</f>
        <v/>
      </c>
      <c r="I73" s="87">
        <f>+'Jardin1 P1A'!G53</f>
        <v/>
      </c>
      <c r="J73" s="33">
        <f>+'Jardin1 P1A'!H53</f>
        <v/>
      </c>
      <c r="K73" s="33">
        <f>+'Jardin1 P1A'!I53</f>
        <v/>
      </c>
      <c r="L73" s="33">
        <f>+'Jardin1 P1A'!J53</f>
        <v/>
      </c>
      <c r="M73" s="33" t="n"/>
      <c r="N73" s="33" t="n"/>
      <c r="O73" s="33" t="n"/>
      <c r="P73" s="87">
        <f>+'Jardin1 P1A'!N53</f>
        <v/>
      </c>
      <c r="Q73" s="84" t="n"/>
      <c r="S73">
        <f>+_xlfn.XLOOKUP(G73,'Resumen Horas'!$B$1:$CH$1,'Resumen Horas'!$B$34:$CH$34)</f>
        <v/>
      </c>
      <c r="T73">
        <f>+_xlfn.XLOOKUP(G73,'Resumen Vol (2)'!$B$1:$CH$1,'Resumen Vol (2)'!$B$34:$CH$34)</f>
        <v/>
      </c>
      <c r="V73">
        <f>+S73-K73</f>
        <v/>
      </c>
      <c r="W73" s="89">
        <f>+T73-P73</f>
        <v/>
      </c>
    </row>
    <row r="74">
      <c r="B74" s="55" t="inlineStr">
        <is>
          <t>PR018001</t>
        </is>
      </c>
      <c r="C74" s="55" t="n">
        <v>3</v>
      </c>
      <c r="D74" s="55" t="n">
        <v>69070900</v>
      </c>
      <c r="E74" s="82" t="n">
        <v>202412</v>
      </c>
      <c r="F74" s="55" t="n"/>
      <c r="G74" s="55">
        <f>+'Los Bosquinos P2'!F53</f>
        <v/>
      </c>
      <c r="H74" s="87">
        <f>+I74</f>
        <v/>
      </c>
      <c r="I74" s="87">
        <f>+'Los Bosquinos P2'!G53</f>
        <v/>
      </c>
      <c r="J74" s="33">
        <f>+'Los Bosquinos P2'!H53</f>
        <v/>
      </c>
      <c r="K74" s="33">
        <f>+'Los Bosquinos P2'!I53</f>
        <v/>
      </c>
      <c r="L74" s="33">
        <f>+'Los Bosquinos P2'!J53</f>
        <v/>
      </c>
      <c r="M74" s="33" t="n"/>
      <c r="N74" s="33" t="n"/>
      <c r="O74" s="33" t="n"/>
      <c r="P74" s="87">
        <f>+'Los Bosquinos P2'!N53</f>
        <v/>
      </c>
      <c r="Q74" s="84" t="n"/>
      <c r="S74">
        <f>+_xlfn.XLOOKUP(G74,'Resumen Horas'!$B$1:$CH$1,'Resumen Horas'!$B$34:$CH$34)</f>
        <v/>
      </c>
      <c r="T74">
        <f>+_xlfn.XLOOKUP(G74,'Resumen Vol (2)'!$B$1:$CH$1,'Resumen Vol (2)'!$B$34:$CH$34)</f>
        <v/>
      </c>
      <c r="V74">
        <f>+S74-K74</f>
        <v/>
      </c>
      <c r="W74" s="89">
        <f>+T74-P74</f>
        <v/>
      </c>
    </row>
    <row r="75">
      <c r="B75" s="55" t="inlineStr">
        <is>
          <t>PR018001</t>
        </is>
      </c>
      <c r="C75" s="55" t="n">
        <v>3</v>
      </c>
      <c r="D75" s="55" t="n">
        <v>69070900</v>
      </c>
      <c r="E75" s="82" t="n">
        <v>202412</v>
      </c>
      <c r="F75" s="55" t="n"/>
      <c r="G75" s="55">
        <f>+'Jahuel P3'!F53</f>
        <v/>
      </c>
      <c r="H75" s="87">
        <f>+I75</f>
        <v/>
      </c>
      <c r="I75" s="87">
        <f>+'Jahuel P3'!G53</f>
        <v/>
      </c>
      <c r="J75" s="33">
        <f>+'Jahuel P3'!H53</f>
        <v/>
      </c>
      <c r="K75" s="33">
        <f>+'Jahuel P3'!I53</f>
        <v/>
      </c>
      <c r="L75" s="33">
        <f>+'Jahuel P3'!J53</f>
        <v/>
      </c>
      <c r="M75" s="33" t="n"/>
      <c r="N75" s="33" t="n"/>
      <c r="O75" s="33" t="n"/>
      <c r="P75" s="87">
        <f>+'Jahuel P3'!N53</f>
        <v/>
      </c>
      <c r="Q75" s="84" t="n"/>
      <c r="S75">
        <f>+_xlfn.XLOOKUP(G75,'Resumen Horas'!$B$1:$CH$1,'Resumen Horas'!$B$34:$CH$34)</f>
        <v/>
      </c>
      <c r="T75">
        <f>+_xlfn.XLOOKUP(G75,'Resumen Vol (2)'!$B$1:$CH$1,'Resumen Vol (2)'!$B$34:$CH$34)</f>
        <v/>
      </c>
      <c r="V75">
        <f>+S75-K75</f>
        <v/>
      </c>
      <c r="W75" s="89">
        <f>+T75-P75</f>
        <v/>
      </c>
    </row>
    <row r="76">
      <c r="B76" s="55" t="inlineStr">
        <is>
          <t>PR018001</t>
        </is>
      </c>
      <c r="C76" s="55" t="n">
        <v>3</v>
      </c>
      <c r="D76" s="55" t="n">
        <v>69070900</v>
      </c>
      <c r="E76" s="82" t="n">
        <v>202412</v>
      </c>
      <c r="F76" s="55" t="n"/>
      <c r="G76" s="55">
        <f>+'Jardin2 P4'!F53</f>
        <v/>
      </c>
      <c r="H76" s="87">
        <f>+I76</f>
        <v/>
      </c>
      <c r="I76" s="87">
        <f>+'Jardin2 P4'!G53</f>
        <v/>
      </c>
      <c r="J76" s="33">
        <f>+'Jardin2 P4'!H53</f>
        <v/>
      </c>
      <c r="K76" s="33">
        <f>+'Jardin2 P4'!I53</f>
        <v/>
      </c>
      <c r="L76" s="33">
        <f>+'Jardin2 P4'!J53</f>
        <v/>
      </c>
      <c r="M76" s="33" t="n"/>
      <c r="N76" s="33" t="n"/>
      <c r="O76" s="33" t="n"/>
      <c r="P76" s="87">
        <f>+'Jardin2 P4'!N53</f>
        <v/>
      </c>
      <c r="Q76" s="84" t="n"/>
      <c r="S76">
        <f>+_xlfn.XLOOKUP(G76,'Resumen Horas'!$B$1:$CH$1,'Resumen Horas'!$B$34:$CH$34)</f>
        <v/>
      </c>
      <c r="T76">
        <f>+_xlfn.XLOOKUP(G76,'Resumen Vol (2)'!$B$1:$CH$1,'Resumen Vol (2)'!$B$34:$CH$34)</f>
        <v/>
      </c>
      <c r="V76">
        <f>+S76-K76</f>
        <v/>
      </c>
      <c r="W76" s="89">
        <f>+T76-P76</f>
        <v/>
      </c>
    </row>
    <row r="77">
      <c r="B77" s="55" t="inlineStr">
        <is>
          <t>PR018001</t>
        </is>
      </c>
      <c r="C77" s="55" t="n">
        <v>3</v>
      </c>
      <c r="D77" s="55" t="n">
        <v>69070900</v>
      </c>
      <c r="E77" s="82" t="n">
        <v>202412</v>
      </c>
      <c r="F77" s="55" t="n"/>
      <c r="G77" s="55">
        <f>+'Sta Marta P3'!F53</f>
        <v/>
      </c>
      <c r="H77" s="87">
        <f>+I77</f>
        <v/>
      </c>
      <c r="I77" s="87">
        <f>+'Sta Marta P3'!G53</f>
        <v/>
      </c>
      <c r="J77" s="33">
        <f>+'Sta Marta P3'!H53</f>
        <v/>
      </c>
      <c r="K77" s="33">
        <f>+'Sta Marta P3'!I53</f>
        <v/>
      </c>
      <c r="L77" s="33">
        <f>+'Sta Marta P3'!J53</f>
        <v/>
      </c>
      <c r="M77" s="33" t="n"/>
      <c r="N77" s="33" t="n"/>
      <c r="O77" s="33" t="n"/>
      <c r="P77" s="87">
        <f>+'Sta Marta P3'!N53</f>
        <v/>
      </c>
      <c r="Q77" s="84" t="n"/>
      <c r="S77">
        <f>+_xlfn.XLOOKUP(G77,'Resumen Horas'!$B$1:$CH$1,'Resumen Horas'!$B$34:$CH$34)</f>
        <v/>
      </c>
      <c r="T77">
        <f>+_xlfn.XLOOKUP(G77,'Resumen Vol (2)'!$B$1:$CH$1,'Resumen Vol (2)'!$B$34:$CH$34)</f>
        <v/>
      </c>
      <c r="V77">
        <f>+S77-K77</f>
        <v/>
      </c>
      <c r="W77" s="89">
        <f>+T77-P77</f>
        <v/>
      </c>
    </row>
    <row r="78">
      <c r="B78" s="55" t="inlineStr">
        <is>
          <t>PR018001</t>
        </is>
      </c>
      <c r="C78" s="55" t="n">
        <v>3</v>
      </c>
      <c r="D78" s="55" t="n">
        <v>69070900</v>
      </c>
      <c r="E78" s="82" t="n">
        <v>202412</v>
      </c>
      <c r="F78" s="55" t="n"/>
      <c r="G78" s="55">
        <f>+'Vista Alegre P4A'!F53</f>
        <v/>
      </c>
      <c r="H78" s="87">
        <f>+I78</f>
        <v/>
      </c>
      <c r="I78" s="87">
        <f>+'Vista Alegre P4A'!G53</f>
        <v/>
      </c>
      <c r="J78" s="33">
        <f>+'Vista Alegre P4A'!H53</f>
        <v/>
      </c>
      <c r="K78" s="33">
        <f>+'Vista Alegre P4A'!I53</f>
        <v/>
      </c>
      <c r="L78" s="33">
        <f>+'Vista Alegre P4A'!J53</f>
        <v/>
      </c>
      <c r="M78" s="33" t="n"/>
      <c r="N78" s="33" t="n"/>
      <c r="O78" s="33" t="n"/>
      <c r="P78" s="87">
        <f>+'Vista Alegre P4A'!N53</f>
        <v/>
      </c>
      <c r="Q78" s="84" t="n"/>
      <c r="S78">
        <f>+_xlfn.XLOOKUP(G78,'Resumen Horas'!$B$1:$CH$1,'Resumen Horas'!$B$34:$CH$34)</f>
        <v/>
      </c>
      <c r="T78">
        <f>+_xlfn.XLOOKUP(G78,'Resumen Vol (2)'!$B$1:$CH$1,'Resumen Vol (2)'!$B$34:$CH$34)</f>
        <v/>
      </c>
      <c r="V78">
        <f>+S78-K78</f>
        <v/>
      </c>
      <c r="W78" s="89">
        <f>+T78-P78</f>
        <v/>
      </c>
    </row>
    <row r="79">
      <c r="B79" s="55" t="inlineStr">
        <is>
          <t>PR018001</t>
        </is>
      </c>
      <c r="C79" s="55" t="n">
        <v>3</v>
      </c>
      <c r="D79" s="55" t="n">
        <v>69070900</v>
      </c>
      <c r="E79" s="82" t="n">
        <v>202412</v>
      </c>
      <c r="F79" s="55" t="n"/>
      <c r="G79" s="55">
        <f>+'Jardin1 P5'!F53</f>
        <v/>
      </c>
      <c r="H79" s="87">
        <f>+I79</f>
        <v/>
      </c>
      <c r="I79" s="87">
        <f>+'Jardin1 P5'!G53</f>
        <v/>
      </c>
      <c r="J79" s="33">
        <f>+'Jardin1 P5'!H53</f>
        <v/>
      </c>
      <c r="K79" s="33">
        <f>+'Jardin1 P5'!I53</f>
        <v/>
      </c>
      <c r="L79" s="33">
        <f>+'Jardin1 P5'!J53</f>
        <v/>
      </c>
      <c r="M79" s="33" t="n"/>
      <c r="N79" s="33" t="n"/>
      <c r="O79" s="33" t="n"/>
      <c r="P79" s="87">
        <f>+'Jardin1 P5'!N53</f>
        <v/>
      </c>
      <c r="Q79" s="84" t="n"/>
      <c r="S79">
        <f>+_xlfn.XLOOKUP(G79,'Resumen Horas'!$B$1:$CH$1,'Resumen Horas'!$B$34:$CH$34)</f>
        <v/>
      </c>
      <c r="T79">
        <f>+_xlfn.XLOOKUP(G79,'Resumen Vol (2)'!$B$1:$CH$1,'Resumen Vol (2)'!$B$34:$CH$34)</f>
        <v/>
      </c>
      <c r="V79">
        <f>+S79-K79</f>
        <v/>
      </c>
      <c r="W79" s="89">
        <f>+T79-P79</f>
        <v/>
      </c>
    </row>
    <row r="80">
      <c r="B80" s="55" t="inlineStr">
        <is>
          <t>PR018001</t>
        </is>
      </c>
      <c r="C80" s="55" t="n">
        <v>3</v>
      </c>
      <c r="D80" s="55" t="n">
        <v>69070900</v>
      </c>
      <c r="E80" s="82" t="n">
        <v>202412</v>
      </c>
      <c r="F80" s="55" t="n"/>
      <c r="G80" s="55">
        <f>+'Almendral 8'!F53</f>
        <v/>
      </c>
      <c r="H80" s="87">
        <f>+I80</f>
        <v/>
      </c>
      <c r="I80" s="87">
        <f>+'Almendral 8'!G53</f>
        <v/>
      </c>
      <c r="J80" s="33">
        <f>+'Almendral 8'!H53</f>
        <v/>
      </c>
      <c r="K80" s="33">
        <f>+'Almendral 8'!I53</f>
        <v/>
      </c>
      <c r="L80" s="33">
        <f>+'Almendral 8'!J53</f>
        <v/>
      </c>
      <c r="M80" s="33" t="n"/>
      <c r="N80" s="33" t="n"/>
      <c r="O80" s="33" t="n"/>
      <c r="P80" s="87">
        <f>+'Almendral 8'!N53</f>
        <v/>
      </c>
      <c r="Q80" s="84" t="n"/>
      <c r="S80">
        <f>+_xlfn.XLOOKUP(G80,'Resumen Horas'!$B$1:$CH$1,'Resumen Horas'!$B$34:$CH$34)</f>
        <v/>
      </c>
      <c r="T80">
        <f>+_xlfn.XLOOKUP(G80,'Resumen Vol (2)'!$B$1:$CH$1,'Resumen Vol (2)'!$B$34:$CH$34)</f>
        <v/>
      </c>
      <c r="V80">
        <f>+S80-K80</f>
        <v/>
      </c>
      <c r="W80" s="89">
        <f>+T80-P80</f>
        <v/>
      </c>
    </row>
    <row r="81">
      <c r="B81" s="55" t="inlineStr">
        <is>
          <t>PR018001</t>
        </is>
      </c>
      <c r="C81" s="55" t="n">
        <v>3</v>
      </c>
      <c r="D81" s="55" t="n">
        <v>69070900</v>
      </c>
      <c r="E81" s="82" t="n">
        <v>202412</v>
      </c>
      <c r="F81" s="55" t="n"/>
      <c r="G81" s="55">
        <f>+'Vista Alegre P5'!F53</f>
        <v/>
      </c>
      <c r="H81" s="87">
        <f>+I81</f>
        <v/>
      </c>
      <c r="I81" s="87">
        <f>+'Vista Alegre P5'!G53</f>
        <v/>
      </c>
      <c r="J81" s="33">
        <f>+'Vista Alegre P5'!H53</f>
        <v/>
      </c>
      <c r="K81" s="33">
        <f>+'Vista Alegre P5'!I53</f>
        <v/>
      </c>
      <c r="L81" s="33">
        <f>+'Vista Alegre P5'!J53</f>
        <v/>
      </c>
      <c r="M81" s="33" t="n"/>
      <c r="N81" s="33" t="n"/>
      <c r="O81" s="33" t="n"/>
      <c r="P81" s="87">
        <f>+'Vista Alegre P5'!N53</f>
        <v/>
      </c>
      <c r="Q81" s="84" t="n"/>
      <c r="S81">
        <f>+_xlfn.XLOOKUP(G81,'Resumen Horas'!$B$1:$CH$1,'Resumen Horas'!$B$34:$CH$34)</f>
        <v/>
      </c>
      <c r="T81">
        <f>+_xlfn.XLOOKUP(G81,'Resumen Vol (2)'!$B$1:$CH$1,'Resumen Vol (2)'!$B$34:$CH$34)</f>
        <v/>
      </c>
      <c r="V81">
        <f>+S81-K81</f>
        <v/>
      </c>
      <c r="W81" s="89">
        <f>+T81-P81</f>
        <v/>
      </c>
    </row>
    <row r="82">
      <c r="B82" s="55" t="inlineStr">
        <is>
          <t>PR018001</t>
        </is>
      </c>
      <c r="C82" s="55" t="n">
        <v>3</v>
      </c>
      <c r="D82" s="55" t="n">
        <v>69070900</v>
      </c>
      <c r="E82" s="82" t="n">
        <v>202412</v>
      </c>
      <c r="F82" s="55" t="n"/>
      <c r="G82" s="55">
        <f>+'Sta Marta P4'!F53</f>
        <v/>
      </c>
      <c r="H82" s="87">
        <f>+I82</f>
        <v/>
      </c>
      <c r="I82" s="87">
        <f>+'Sta Marta P4'!G53</f>
        <v/>
      </c>
      <c r="J82" s="33">
        <f>+'Sta Marta P4'!H53</f>
        <v/>
      </c>
      <c r="K82" s="33">
        <f>+'Sta Marta P4'!I53</f>
        <v/>
      </c>
      <c r="L82" s="33">
        <f>+'Sta Marta P4'!J53</f>
        <v/>
      </c>
      <c r="M82" s="33" t="n"/>
      <c r="N82" s="33" t="n"/>
      <c r="O82" s="33" t="n"/>
      <c r="P82" s="87">
        <f>+'Sta Marta P4'!N53</f>
        <v/>
      </c>
      <c r="Q82" s="84" t="n"/>
      <c r="S82">
        <f>+_xlfn.XLOOKUP(G82,'Resumen Horas'!$B$1:$CH$1,'Resumen Horas'!$B$34:$CH$34)</f>
        <v/>
      </c>
      <c r="T82">
        <f>+_xlfn.XLOOKUP(G82,'Resumen Vol (2)'!$B$1:$CH$1,'Resumen Vol (2)'!$B$34:$CH$34)</f>
        <v/>
      </c>
      <c r="V82">
        <f>+S82-K82</f>
        <v/>
      </c>
      <c r="W82" s="89">
        <f>+T82-P82</f>
        <v/>
      </c>
    </row>
    <row r="83">
      <c r="B83" s="55" t="inlineStr">
        <is>
          <t>PR018001</t>
        </is>
      </c>
      <c r="C83" s="55" t="n">
        <v>3</v>
      </c>
      <c r="D83" s="55" t="n">
        <v>69070900</v>
      </c>
      <c r="E83" s="82" t="n">
        <v>202412</v>
      </c>
      <c r="F83" s="55" t="n"/>
      <c r="G83" s="55">
        <f>+'Almendral 9'!F53</f>
        <v/>
      </c>
      <c r="H83" s="87">
        <f>+I83</f>
        <v/>
      </c>
      <c r="I83" s="87">
        <f>+'Almendral 9'!G53</f>
        <v/>
      </c>
      <c r="J83" s="33">
        <f>+'Almendral 9'!H53</f>
        <v/>
      </c>
      <c r="K83" s="33">
        <f>+'Almendral 9'!I53</f>
        <v/>
      </c>
      <c r="L83" s="33">
        <f>+'Almendral 9'!J53</f>
        <v/>
      </c>
      <c r="M83" s="33" t="n"/>
      <c r="N83" s="33" t="n"/>
      <c r="O83" s="33" t="n"/>
      <c r="P83" s="87">
        <f>+'Almendral 9'!N53</f>
        <v/>
      </c>
      <c r="Q83" s="84" t="n"/>
      <c r="S83">
        <f>+_xlfn.XLOOKUP(G83,'Resumen Horas'!$B$1:$CH$1,'Resumen Horas'!$B$34:$CH$34)</f>
        <v/>
      </c>
      <c r="T83">
        <f>+_xlfn.XLOOKUP(G83,'Resumen Vol (2)'!$B$1:$CH$1,'Resumen Vol (2)'!$B$34:$CH$34)</f>
        <v/>
      </c>
      <c r="V83">
        <f>+S83-K83</f>
        <v/>
      </c>
      <c r="W83" s="89">
        <f>+T83-P83</f>
        <v/>
      </c>
    </row>
    <row r="84">
      <c r="B84" s="55" t="inlineStr">
        <is>
          <t>PR018001</t>
        </is>
      </c>
      <c r="C84" s="55" t="n">
        <v>3</v>
      </c>
      <c r="D84" s="55" t="n">
        <v>69070900</v>
      </c>
      <c r="E84" s="82" t="n">
        <v>202412</v>
      </c>
      <c r="F84" s="55" t="n"/>
      <c r="G84" s="55">
        <f>+'Jahuel P4'!F53</f>
        <v/>
      </c>
      <c r="H84" s="87">
        <f>+I84</f>
        <v/>
      </c>
      <c r="I84" s="87">
        <f>+'Jahuel P4'!G53</f>
        <v/>
      </c>
      <c r="J84" s="33">
        <f>+'Jahuel P4'!H53</f>
        <v/>
      </c>
      <c r="K84" s="33">
        <f>+'Jahuel P4'!I53</f>
        <v/>
      </c>
      <c r="L84" s="33">
        <f>+'Jahuel P4'!J53</f>
        <v/>
      </c>
      <c r="M84" s="33" t="n"/>
      <c r="N84" s="33" t="n"/>
      <c r="O84" s="33" t="n"/>
      <c r="P84" s="87">
        <f>+'Jahuel P4'!N53</f>
        <v/>
      </c>
      <c r="Q84" s="84" t="n"/>
      <c r="S84">
        <f>+_xlfn.XLOOKUP(G84,'Resumen Horas'!$B$1:$CH$1,'Resumen Horas'!$B$34:$CH$34)</f>
        <v/>
      </c>
      <c r="T84">
        <f>+_xlfn.XLOOKUP(G84,'Resumen Vol (2)'!$B$1:$CH$1,'Resumen Vol (2)'!$B$34:$CH$34)</f>
        <v/>
      </c>
      <c r="V84">
        <f>+S84-K84</f>
        <v/>
      </c>
      <c r="W84" s="89">
        <f>+T84-P84</f>
        <v/>
      </c>
    </row>
    <row r="85">
      <c r="B85" s="55" t="inlineStr">
        <is>
          <t>PR018001</t>
        </is>
      </c>
      <c r="C85" s="55" t="n">
        <v>3</v>
      </c>
      <c r="D85" s="55" t="n">
        <v>69070900</v>
      </c>
      <c r="E85" s="82" t="n">
        <v>202412</v>
      </c>
      <c r="F85" s="55" t="n"/>
      <c r="G85" s="55">
        <f>+'Jardin2 P5'!F53</f>
        <v/>
      </c>
      <c r="H85" s="87">
        <f>+I85</f>
        <v/>
      </c>
      <c r="I85" s="87">
        <f>+'Jardin2 P5'!G53</f>
        <v/>
      </c>
      <c r="J85" s="33">
        <f>+'Jardin2 P5'!H53</f>
        <v/>
      </c>
      <c r="K85" s="33">
        <f>+'Jardin2 P5'!I53</f>
        <v/>
      </c>
      <c r="L85" s="33">
        <f>+'Jardin2 P5'!J53</f>
        <v/>
      </c>
      <c r="M85" s="33" t="n"/>
      <c r="N85" s="33" t="n"/>
      <c r="O85" s="33" t="n"/>
      <c r="P85" s="87">
        <f>+'Jardin2 P5'!N53</f>
        <v/>
      </c>
      <c r="Q85" s="84" t="n"/>
      <c r="S85">
        <f>+_xlfn.XLOOKUP(G85,'Resumen Horas'!$B$1:$CH$1,'Resumen Horas'!$B$34:$CH$34)</f>
        <v/>
      </c>
      <c r="T85">
        <f>+_xlfn.XLOOKUP(G85,'Resumen Vol (2)'!$B$1:$CH$1,'Resumen Vol (2)'!$B$34:$CH$34)</f>
        <v/>
      </c>
      <c r="V85">
        <f>+S85-K85</f>
        <v/>
      </c>
      <c r="W85" s="89">
        <f>+T85-P85</f>
        <v/>
      </c>
    </row>
    <row r="86">
      <c r="B86" s="55" t="inlineStr">
        <is>
          <t>PR018001</t>
        </is>
      </c>
      <c r="C86" s="55" t="n">
        <v>3</v>
      </c>
      <c r="D86" s="55" t="n">
        <v>69070900</v>
      </c>
      <c r="E86" s="82" t="n">
        <v>202412</v>
      </c>
      <c r="F86" s="55" t="n"/>
      <c r="G86" s="55">
        <f>+'San Juan 1'!E53</f>
        <v/>
      </c>
      <c r="H86" s="98" t="n"/>
      <c r="I86" s="33">
        <f>+'San Juan 1'!G53</f>
        <v/>
      </c>
      <c r="J86" s="33">
        <f>+'San Juan 1'!H53</f>
        <v/>
      </c>
      <c r="K86" s="33">
        <f>+'San Juan 1'!I53</f>
        <v/>
      </c>
      <c r="L86" s="33">
        <f>+'San Juan 1'!J53</f>
        <v/>
      </c>
      <c r="M86" s="33" t="n"/>
      <c r="N86" s="33" t="n"/>
      <c r="O86" s="33" t="n"/>
      <c r="P86" s="87">
        <f>+'San Juan 1'!N53</f>
        <v/>
      </c>
      <c r="Q86" s="84" t="n"/>
      <c r="S86">
        <f>+_xlfn.XLOOKUP(G86,'Resumen Horas'!$B$1:$CH$1,'Resumen Horas'!$B$34:$CH$34)</f>
        <v/>
      </c>
      <c r="T86">
        <f>+_xlfn.XLOOKUP(G86,'Resumen Vol (2)'!$B$1:$CH$1,'Resumen Vol (2)'!$B$34:$CH$34)</f>
        <v/>
      </c>
      <c r="V86">
        <f>+S86-K86</f>
        <v/>
      </c>
      <c r="W86" s="89">
        <f>+T86-P86</f>
        <v/>
      </c>
    </row>
    <row r="87">
      <c r="B87" s="55" t="inlineStr">
        <is>
          <t>PR018001</t>
        </is>
      </c>
      <c r="C87" s="55" t="n">
        <v>3</v>
      </c>
      <c r="D87" s="55" t="n">
        <v>69070900</v>
      </c>
      <c r="E87" s="82" t="n">
        <v>202412</v>
      </c>
      <c r="F87" s="55" t="n"/>
      <c r="G87" s="55">
        <f>+'Versalles1 P2'!F53</f>
        <v/>
      </c>
      <c r="H87" s="87">
        <f>+I87</f>
        <v/>
      </c>
      <c r="I87" s="87">
        <f>+'Versalles1 P2'!G53</f>
        <v/>
      </c>
      <c r="J87" s="33">
        <f>+'Versalles1 P2'!H53</f>
        <v/>
      </c>
      <c r="K87" s="33">
        <f>+'Versalles1 P2'!I53</f>
        <v/>
      </c>
      <c r="L87" s="33">
        <f>+'Versalles1 P2'!J53</f>
        <v/>
      </c>
      <c r="M87" s="33" t="n"/>
      <c r="N87" s="33" t="n"/>
      <c r="O87" s="33" t="n"/>
      <c r="P87" s="87">
        <f>+'Versalles1 P2'!N53</f>
        <v/>
      </c>
      <c r="Q87" s="84" t="n"/>
      <c r="S87">
        <f>+_xlfn.XLOOKUP(G87,'Resumen Horas'!$B$1:$CH$1,'Resumen Horas'!$B$34:$CH$34)</f>
        <v/>
      </c>
      <c r="T87">
        <f>+_xlfn.XLOOKUP(G87,'Resumen Vol (2)'!$B$1:$CH$1,'Resumen Vol (2)'!$B$34:$CH$34)</f>
        <v/>
      </c>
      <c r="V87">
        <f>+S87-K87</f>
        <v/>
      </c>
      <c r="W87" s="89">
        <f>+T87-P87</f>
        <v/>
      </c>
    </row>
    <row r="88">
      <c r="B88" s="55" t="inlineStr">
        <is>
          <t>PR018001</t>
        </is>
      </c>
      <c r="C88" s="55" t="n">
        <v>3</v>
      </c>
      <c r="D88" s="55" t="n">
        <v>69070900</v>
      </c>
      <c r="E88" s="82" t="n">
        <v>202412</v>
      </c>
      <c r="F88" s="55" t="n"/>
      <c r="G88" s="55">
        <f>+'Lautaro P2'!E53</f>
        <v/>
      </c>
      <c r="H88" s="98">
        <f>+'Lautaro P2'!F53</f>
        <v/>
      </c>
      <c r="I88" s="87">
        <f>+'Lautaro P2'!G53</f>
        <v/>
      </c>
      <c r="J88" s="33">
        <f>+'Lautaro P2'!H53</f>
        <v/>
      </c>
      <c r="K88" s="33">
        <f>+'Lautaro P2'!I53</f>
        <v/>
      </c>
      <c r="L88" s="33">
        <f>+'Lautaro P2'!J53</f>
        <v/>
      </c>
      <c r="M88" s="33" t="n"/>
      <c r="N88" s="33" t="n"/>
      <c r="O88" s="33" t="n"/>
      <c r="P88" s="87">
        <f>+'Lautaro P2'!N53</f>
        <v/>
      </c>
      <c r="Q88" s="84" t="n"/>
      <c r="S88">
        <f>+_xlfn.XLOOKUP(G88,'Resumen Horas'!$B$1:$CH$1,'Resumen Horas'!$B$34:$CH$34)</f>
        <v/>
      </c>
      <c r="T88">
        <f>+_xlfn.XLOOKUP(G88,'Resumen Vol (2)'!$B$1:$CH$1,'Resumen Vol (2)'!$B$34:$CH$34)</f>
        <v/>
      </c>
      <c r="V88">
        <f>+S88-K88</f>
        <v/>
      </c>
      <c r="W88" s="89">
        <f>+T88-P88</f>
        <v/>
      </c>
    </row>
    <row r="89">
      <c r="B89" s="55" t="inlineStr">
        <is>
          <t>PR018001</t>
        </is>
      </c>
      <c r="C89" s="55" t="n">
        <v>3</v>
      </c>
      <c r="D89" s="55" t="n">
        <v>69070900</v>
      </c>
      <c r="E89" s="82" t="n">
        <v>202412</v>
      </c>
      <c r="F89" s="55" t="n"/>
      <c r="G89" s="55">
        <f>+'Satelite P7'!E53</f>
        <v/>
      </c>
      <c r="H89" s="87">
        <f>+I89</f>
        <v/>
      </c>
      <c r="I89" s="87">
        <f>+'Satelite P7'!G53</f>
        <v/>
      </c>
      <c r="J89" s="33">
        <f>+'Satelite P7'!H53</f>
        <v/>
      </c>
      <c r="K89" s="33">
        <f>+'Satelite P7'!I53</f>
        <v/>
      </c>
      <c r="L89" s="33">
        <f>+'Satelite P7'!J53</f>
        <v/>
      </c>
      <c r="M89" s="33" t="n"/>
      <c r="N89" s="33" t="n"/>
      <c r="O89" s="33" t="n"/>
      <c r="P89" s="87">
        <f>+'Satelite P7'!N53</f>
        <v/>
      </c>
      <c r="Q89" s="84" t="n"/>
      <c r="S89">
        <f>+_xlfn.XLOOKUP(G89,'Resumen Horas'!$B$1:$CH$1,'Resumen Horas'!$B$34:$CH$34)</f>
        <v/>
      </c>
      <c r="T89">
        <f>+_xlfn.XLOOKUP(G89,'Resumen Vol (2)'!$B$1:$CH$1,'Resumen Vol (2)'!$B$34:$CH$34)</f>
        <v/>
      </c>
      <c r="V89">
        <f>+S89-K89</f>
        <v/>
      </c>
      <c r="W89" s="89">
        <f>+T89-P89</f>
        <v/>
      </c>
    </row>
    <row r="90">
      <c r="B90" s="55" t="inlineStr">
        <is>
          <t>PR018001</t>
        </is>
      </c>
      <c r="C90" s="55" t="n">
        <v>3</v>
      </c>
      <c r="D90" s="55" t="n">
        <v>69070900</v>
      </c>
      <c r="E90" s="82" t="n">
        <v>202412</v>
      </c>
      <c r="F90" s="33" t="n"/>
      <c r="G90" s="55" t="inlineStr">
        <is>
          <t>203-163</t>
        </is>
      </c>
      <c r="H90" s="98" t="n"/>
      <c r="I90" s="87">
        <f>+'San Juan 2'!G53</f>
        <v/>
      </c>
      <c r="J90" s="33">
        <f>+'San Juan 2'!H53</f>
        <v/>
      </c>
      <c r="K90" s="33">
        <f>+'San Juan 2'!I53</f>
        <v/>
      </c>
      <c r="L90" s="33">
        <f>+'San Juan 2'!J53</f>
        <v/>
      </c>
      <c r="M90" s="33" t="n"/>
      <c r="N90" s="33" t="n"/>
      <c r="O90" s="33" t="n"/>
      <c r="P90" s="87">
        <f>+'San Juan 2'!N53</f>
        <v/>
      </c>
      <c r="Q90" s="84" t="n"/>
      <c r="S90">
        <f>+_xlfn.XLOOKUP(G90,'Resumen Horas'!$B$1:$CH$1,'Resumen Horas'!$B$34:$CH$34)</f>
        <v/>
      </c>
      <c r="T90">
        <f>+_xlfn.XLOOKUP(G90,'Resumen Vol (2)'!$B$1:$CH$1,'Resumen Vol (2)'!$B$34:$CH$34)</f>
        <v/>
      </c>
      <c r="V90">
        <f>+S90-K90</f>
        <v/>
      </c>
      <c r="W90" s="89">
        <f>+T90-P90</f>
        <v/>
      </c>
    </row>
    <row r="91">
      <c r="B91" s="55" t="n"/>
      <c r="C91" s="55" t="n">
        <v>3</v>
      </c>
      <c r="D91" s="55" t="n">
        <v>69070900</v>
      </c>
      <c r="E91" s="82" t="n">
        <v>202412</v>
      </c>
      <c r="F91" s="33" t="n"/>
      <c r="G91" s="55" t="inlineStr">
        <is>
          <t>203-166</t>
        </is>
      </c>
      <c r="H91" s="98" t="n"/>
      <c r="I91" s="87">
        <f>+'El Tranque 7'!G53</f>
        <v/>
      </c>
      <c r="J91" s="87">
        <f>+'El Tranque 7'!H53</f>
        <v/>
      </c>
      <c r="K91" s="87">
        <f>+'El Tranque 7'!I53</f>
        <v/>
      </c>
      <c r="L91" s="87">
        <f>+'El Tranque 7'!J53</f>
        <v/>
      </c>
      <c r="N91" s="33" t="n"/>
      <c r="O91" s="33" t="n"/>
      <c r="P91" s="87">
        <f>+'El Tranque 7'!K53</f>
        <v/>
      </c>
      <c r="Q91" s="84" t="n"/>
      <c r="W91" s="89" t="n"/>
    </row>
    <row r="92">
      <c r="B92" s="55" t="inlineStr">
        <is>
          <t>PR018001</t>
        </is>
      </c>
      <c r="C92" s="55" t="n">
        <v>3</v>
      </c>
      <c r="D92" s="55" t="n">
        <v>69070900</v>
      </c>
      <c r="E92" s="82" t="n">
        <v>202412</v>
      </c>
      <c r="F92" s="33" t="n"/>
      <c r="G92" s="55" t="inlineStr">
        <is>
          <t>203-167</t>
        </is>
      </c>
      <c r="H92" s="87" t="n"/>
      <c r="I92" s="87">
        <f>+'santa adela p10'!G53</f>
        <v/>
      </c>
      <c r="J92" s="87">
        <f>+'santa adela p10'!H53</f>
        <v/>
      </c>
      <c r="K92" s="87">
        <f>+'santa adela p10'!I53</f>
        <v/>
      </c>
      <c r="L92" s="87">
        <f>+'santa adela p10'!J53</f>
        <v/>
      </c>
      <c r="M92" s="87" t="n"/>
      <c r="N92" s="87" t="n"/>
      <c r="O92" s="87" t="n"/>
      <c r="P92" s="87">
        <f>+'santa adela p10'!N53</f>
        <v/>
      </c>
      <c r="Q92" s="33" t="n"/>
      <c r="S92">
        <f>+_xlfn.XLOOKUP(G92,'Resumen Horas'!$B$1:$CI$1,'Resumen Horas'!$B$34:$CI$34)</f>
        <v/>
      </c>
      <c r="T92">
        <f>+_xlfn.XLOOKUP(G92,'Resumen Vol (2)'!$B$1:$CI$1,'Resumen Vol (2)'!$B$34:$CI$34)</f>
        <v/>
      </c>
      <c r="V92">
        <f>+S92-K92</f>
        <v/>
      </c>
      <c r="W92" s="89">
        <f>+T92-P92</f>
        <v/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CJ45"/>
  <sheetViews>
    <sheetView topLeftCell="BT1" workbookViewId="0">
      <selection activeCell="CF32" sqref="CF32"/>
    </sheetView>
  </sheetViews>
  <sheetFormatPr baseColWidth="10" defaultRowHeight="12.75"/>
  <cols>
    <col width="11.85546875" customWidth="1" min="14" max="14"/>
  </cols>
  <sheetData>
    <row r="1" ht="13.5" customHeight="1" thickBot="1">
      <c r="A1" s="64" t="inlineStr">
        <is>
          <t xml:space="preserve">Fecha </t>
        </is>
      </c>
      <c r="B1">
        <f>+'Lautaro P1'!H16</f>
        <v/>
      </c>
      <c r="C1">
        <f>+'Lautaro P2'!H16</f>
        <v/>
      </c>
      <c r="D1">
        <f>+'Satelite P6'!H16</f>
        <v/>
      </c>
      <c r="E1">
        <f>+'Satelite P7'!H16</f>
        <v/>
      </c>
      <c r="F1">
        <f>+'El Abrazo P4'!H16</f>
        <v/>
      </c>
      <c r="G1">
        <f>+'El Abrazo P5'!H16</f>
        <v/>
      </c>
      <c r="H1">
        <f>+'Sta Marta P2'!H16</f>
        <v/>
      </c>
      <c r="I1">
        <f>+'Sta Marta P3'!H16</f>
        <v/>
      </c>
      <c r="J1">
        <f>+'Sta Marta P4'!H16</f>
        <v/>
      </c>
      <c r="K1">
        <f>+'Sta Ana Chena'!H16</f>
        <v/>
      </c>
      <c r="L1">
        <f>+'Oreste Plath P1'!H16</f>
        <v/>
      </c>
      <c r="M1">
        <f>+'Oreste Plath P2'!H16</f>
        <v/>
      </c>
      <c r="N1">
        <f>+'Almendral P1A'!H16</f>
        <v/>
      </c>
      <c r="O1">
        <f>+'Almendral 2A'!H16</f>
        <v/>
      </c>
      <c r="P1">
        <f>+'Almendral 3B'!H16</f>
        <v/>
      </c>
      <c r="Q1">
        <f>+'Almendral 4A'!H16</f>
        <v/>
      </c>
      <c r="R1">
        <f>+'Almendral 6A'!H16</f>
        <v/>
      </c>
      <c r="S1">
        <f>+'Almendral 7'!H16</f>
        <v/>
      </c>
      <c r="T1">
        <f>+'Almendral 8'!H16</f>
        <v/>
      </c>
      <c r="U1">
        <f>+'Almendral 9'!H16</f>
        <v/>
      </c>
      <c r="V1">
        <f>+'Maipu Centro P1'!H16</f>
        <v/>
      </c>
      <c r="W1">
        <f>+'Maipu Centro P2'!H16</f>
        <v/>
      </c>
      <c r="X1">
        <f>+'Cerrillos1 P2A'!H16</f>
        <v/>
      </c>
      <c r="Y1">
        <f>+'Cerrillos1 P3A'!H16</f>
        <v/>
      </c>
      <c r="Z1">
        <f>+'Cerrillos1 P4A'!H16</f>
        <v/>
      </c>
      <c r="AA1">
        <f>+'Cerrillos1 P6'!H16</f>
        <v/>
      </c>
      <c r="AB1">
        <f>+'Cerrillos2 P1'!H16</f>
        <v/>
      </c>
      <c r="AC1">
        <f>+'Cerrillos2 P2'!H16</f>
        <v/>
      </c>
      <c r="AD1">
        <f>+'Versalles1 P1'!H16</f>
        <v/>
      </c>
      <c r="AE1">
        <f>+'Versalles1 P2'!H16</f>
        <v/>
      </c>
      <c r="AF1">
        <f>+'Versalles1 P3'!H16</f>
        <v/>
      </c>
      <c r="AG1">
        <f>+'Versalles2 P1'!H16</f>
        <v/>
      </c>
      <c r="AH1">
        <f>+'Versalles2 P2'!H16</f>
        <v/>
      </c>
      <c r="AI1">
        <f>+'Alessandri P1A'!H16</f>
        <v/>
      </c>
      <c r="AJ1">
        <f>+'Alessandri P2A'!H16</f>
        <v/>
      </c>
      <c r="AK1">
        <f>+'San Jose de Chuchunco P1A'!H13</f>
        <v/>
      </c>
      <c r="AL1">
        <f>+'San Jose de Chuchunco P2A'!H13</f>
        <v/>
      </c>
      <c r="AM1">
        <f>+'San Jose de Chuchunco P3A'!H13</f>
        <v/>
      </c>
      <c r="AN1">
        <f>+'San Jose de Chuchunco P4A'!H13</f>
        <v/>
      </c>
      <c r="AO1">
        <f>+'San Jose de Chuchunco P5'!H13</f>
        <v/>
      </c>
      <c r="AP1">
        <f>+'Jahuel P1'!H16</f>
        <v/>
      </c>
      <c r="AQ1">
        <f>+'Jahuel P2'!H16</f>
        <v/>
      </c>
      <c r="AR1">
        <f>+'Jahuel P3'!H16</f>
        <v/>
      </c>
      <c r="AS1">
        <f>+'Jahuel P4'!H16</f>
        <v/>
      </c>
      <c r="AT1">
        <f>+'Jardin1 P1A'!H16</f>
        <v/>
      </c>
      <c r="AU1">
        <f>+'Jardin1 P2A'!H16</f>
        <v/>
      </c>
      <c r="AV1">
        <f>+'Jardin1 P5'!H16</f>
        <v/>
      </c>
      <c r="AW1">
        <f>+'Jardin2 P2'!H16</f>
        <v/>
      </c>
      <c r="AX1">
        <f>+'Jardin2 P3'!H16</f>
        <v/>
      </c>
      <c r="AY1">
        <f>+'Jardin2 P4'!H16</f>
        <v/>
      </c>
      <c r="AZ1">
        <f>+'Jardin2 P5'!H16</f>
        <v/>
      </c>
      <c r="BA1">
        <f>+'Los Bosquinos P1'!H16</f>
        <v/>
      </c>
      <c r="BB1">
        <f>+'Los Bosquinos P2'!H16</f>
        <v/>
      </c>
      <c r="BC1">
        <f>+'Santa Adela P1A'!H16</f>
        <v/>
      </c>
      <c r="BD1">
        <f>+'Santa Adela P2A'!H16</f>
        <v/>
      </c>
      <c r="BE1">
        <f>+'Santa Adela P3A'!H16</f>
        <v/>
      </c>
      <c r="BF1">
        <f>+'Santa Adela P6A'!H16</f>
        <v/>
      </c>
      <c r="BG1">
        <f>+'Santa Adela P8A'!H16</f>
        <v/>
      </c>
      <c r="BH1">
        <f>+'Santa Adela P9'!H16</f>
        <v/>
      </c>
      <c r="BI1">
        <f>+'Escobar Williams P2A'!H16</f>
        <v/>
      </c>
      <c r="BJ1">
        <f>+'Escobar Williams P3A'!H16</f>
        <v/>
      </c>
      <c r="BK1">
        <f>+'Vista Alegre P2'!H16</f>
        <v/>
      </c>
      <c r="BL1">
        <f>+'Vista Alegre P3'!H16</f>
        <v/>
      </c>
      <c r="BM1">
        <f>+'Vista Alegre P4A'!H16</f>
        <v/>
      </c>
      <c r="BN1">
        <f>+'Vista Alegre P5'!H16</f>
        <v/>
      </c>
      <c r="BO1">
        <f>+'Los Presidentes P5'!H16</f>
        <v/>
      </c>
      <c r="BP1">
        <f>+'Los Presidentes P6'!H16</f>
        <v/>
      </c>
      <c r="BQ1">
        <f>+'Lo Errazuriz P1A'!H16</f>
        <v/>
      </c>
      <c r="BR1">
        <f>+'Lo Errazuriz P2A'!H16</f>
        <v/>
      </c>
      <c r="BS1">
        <f>+'Lo Errazuriz P6'!H16</f>
        <v/>
      </c>
      <c r="BT1">
        <f>+'San Luis P1'!H16</f>
        <v/>
      </c>
      <c r="BU1">
        <f>+'San Luis P2A'!H16</f>
        <v/>
      </c>
      <c r="BV1">
        <f>+'San Luis P3A'!H16</f>
        <v/>
      </c>
      <c r="BW1">
        <f>+'El Tranque P1'!H16</f>
        <v/>
      </c>
      <c r="BX1">
        <f>+'El Tranque P2A'!H16</f>
        <v/>
      </c>
      <c r="BY1">
        <f>+'El Tranque P3A'!H16</f>
        <v/>
      </c>
      <c r="BZ1">
        <f>+'El Tranque P4A'!H16</f>
        <v/>
      </c>
      <c r="CA1">
        <f>+'El Tranque P5A'!H16</f>
        <v/>
      </c>
      <c r="CB1">
        <f>+'El tranque P6A'!H16</f>
        <v/>
      </c>
      <c r="CC1">
        <f>+'San Juan 1'!H16</f>
        <v/>
      </c>
      <c r="CD1">
        <f>+'San Juan 2'!H16</f>
        <v/>
      </c>
      <c r="CE1">
        <f>+'Los Alamos 1'!H16</f>
        <v/>
      </c>
      <c r="CF1">
        <f>+'Pajaritos 1A'!H16</f>
        <v/>
      </c>
      <c r="CG1">
        <f>+'Alto Jahuel'!H16</f>
        <v/>
      </c>
      <c r="CH1">
        <f>+Miami!H16</f>
        <v/>
      </c>
      <c r="CI1" t="inlineStr">
        <is>
          <t>203-167</t>
        </is>
      </c>
      <c r="CJ1" s="105" t="inlineStr">
        <is>
          <t>203-166</t>
        </is>
      </c>
    </row>
    <row r="2" ht="12" customHeight="1">
      <c r="A2" s="2" t="n">
        <v>1</v>
      </c>
      <c r="B2" s="59">
        <f>+'Lautaro P1'!G18</f>
        <v/>
      </c>
      <c r="C2">
        <f>+'Lautaro P2'!G18</f>
        <v/>
      </c>
      <c r="D2">
        <f>+'Satelite P6'!G18</f>
        <v/>
      </c>
      <c r="E2">
        <f>+'Satelite P7'!G18</f>
        <v/>
      </c>
      <c r="F2">
        <f>+'El Abrazo P4'!G18</f>
        <v/>
      </c>
      <c r="G2">
        <f>+'El Abrazo P5'!G18</f>
        <v/>
      </c>
      <c r="H2">
        <f>+'Sta Marta P2'!G18</f>
        <v/>
      </c>
      <c r="I2">
        <f>+'Sta Marta P3'!G18</f>
        <v/>
      </c>
      <c r="J2">
        <f>+'Sta Marta P4'!G18</f>
        <v/>
      </c>
      <c r="K2">
        <f>+'Sta Ana Chena'!G18</f>
        <v/>
      </c>
      <c r="L2">
        <f>+'Oreste Plath P1'!G18</f>
        <v/>
      </c>
      <c r="M2">
        <f>+'Oreste Plath P2'!G18</f>
        <v/>
      </c>
      <c r="N2">
        <f>+'Almendral P1A'!G18</f>
        <v/>
      </c>
      <c r="O2">
        <f>+'Almendral 2A'!G18</f>
        <v/>
      </c>
      <c r="P2">
        <f>+'Almendral 3B'!G18</f>
        <v/>
      </c>
      <c r="Q2">
        <f>+'Almendral 4A'!G18</f>
        <v/>
      </c>
      <c r="R2">
        <f>+'Almendral 6A'!G18</f>
        <v/>
      </c>
      <c r="S2">
        <f>+'Almendral 7'!G18</f>
        <v/>
      </c>
      <c r="T2">
        <f>+'Almendral 8'!G18</f>
        <v/>
      </c>
      <c r="U2">
        <f>+'Almendral 9'!G18</f>
        <v/>
      </c>
      <c r="V2">
        <f>+'Maipu Centro P1'!G18</f>
        <v/>
      </c>
      <c r="W2">
        <f>+'Maipu Centro P2'!G18</f>
        <v/>
      </c>
      <c r="X2">
        <f>+'Cerrillos1 P2A'!G18</f>
        <v/>
      </c>
      <c r="Y2">
        <f>+'Cerrillos1 P3A'!G18</f>
        <v/>
      </c>
      <c r="Z2">
        <f>+'Cerrillos1 P4A'!G18</f>
        <v/>
      </c>
      <c r="AA2" s="59">
        <f>+'Cerrillos1 P6'!G18</f>
        <v/>
      </c>
      <c r="AB2" s="59">
        <f>+'Cerrillos2 P1'!G18</f>
        <v/>
      </c>
      <c r="AC2" s="59">
        <f>+'Cerrillos2 P2'!G18</f>
        <v/>
      </c>
      <c r="AD2" s="59">
        <f>+'Versalles1 P1'!G18</f>
        <v/>
      </c>
      <c r="AE2" s="59">
        <f>+'Versalles1 P2'!G18</f>
        <v/>
      </c>
      <c r="AF2" s="59">
        <f>+'Versalles1 P3'!G18</f>
        <v/>
      </c>
      <c r="AG2" s="59">
        <f>+'Versalles2 P1'!G18</f>
        <v/>
      </c>
      <c r="AH2" s="59">
        <f>+'Versalles2 P2'!G18</f>
        <v/>
      </c>
      <c r="AI2" s="59">
        <f>+'Alessandri P1A'!G18</f>
        <v/>
      </c>
      <c r="AJ2" s="59">
        <f>+'Alessandri P2A'!G18</f>
        <v/>
      </c>
      <c r="AK2" s="59">
        <f>+'San Jose de Chuchunco P1A'!G18</f>
        <v/>
      </c>
      <c r="AL2" s="59">
        <f>+'San Jose de Chuchunco P2A'!G18</f>
        <v/>
      </c>
      <c r="AM2" s="59">
        <f>+'San Jose de Chuchunco P3A'!G18</f>
        <v/>
      </c>
      <c r="AN2" s="59">
        <f>+'San Jose de Chuchunco P4A'!G18</f>
        <v/>
      </c>
      <c r="AO2" s="59">
        <f>+'San Jose de Chuchunco P5'!G18</f>
        <v/>
      </c>
      <c r="AP2" s="59">
        <f>+'Jahuel P1'!G18</f>
        <v/>
      </c>
      <c r="AQ2" s="59">
        <f>+'Jahuel P2'!G18</f>
        <v/>
      </c>
      <c r="AR2" s="59">
        <f>+'Jahuel P3'!G18</f>
        <v/>
      </c>
      <c r="AS2" s="59">
        <f>+'Jahuel P4'!G18</f>
        <v/>
      </c>
      <c r="AT2" s="59">
        <f>+'Jardin1 P1A'!G18</f>
        <v/>
      </c>
      <c r="AU2" s="59">
        <f>+'Jardin1 P2A'!G18</f>
        <v/>
      </c>
      <c r="AV2" s="59">
        <f>+'Jardin1 P5'!G18</f>
        <v/>
      </c>
      <c r="AW2" s="59">
        <f>+'Jardin2 P2'!G18</f>
        <v/>
      </c>
      <c r="AX2" s="59">
        <f>+'Jardin2 P3'!G18</f>
        <v/>
      </c>
      <c r="AY2" s="59">
        <f>+'Jardin2 P4'!G18</f>
        <v/>
      </c>
      <c r="AZ2" s="59">
        <f>+'Jardin2 P5'!G18</f>
        <v/>
      </c>
      <c r="BA2" s="59">
        <f>+'Los Bosquinos P1'!G18</f>
        <v/>
      </c>
      <c r="BB2" s="59">
        <f>+'Los Bosquinos P2'!G18</f>
        <v/>
      </c>
      <c r="BC2" s="59">
        <f>+'Santa Adela P1A'!G18</f>
        <v/>
      </c>
      <c r="BD2" s="59">
        <f>+'Santa Adela P2A'!G18</f>
        <v/>
      </c>
      <c r="BE2" s="59">
        <f>+'Santa Adela P3A'!G18</f>
        <v/>
      </c>
      <c r="BF2" s="59">
        <f>+'Santa Adela P6A'!G18</f>
        <v/>
      </c>
      <c r="BG2" s="59">
        <f>+'Santa Adela P8A'!G18</f>
        <v/>
      </c>
      <c r="BH2" s="59">
        <f>+'Santa Adela P9'!G18</f>
        <v/>
      </c>
      <c r="BI2" s="59">
        <f>+'Escobar Williams P2A'!G18</f>
        <v/>
      </c>
      <c r="BJ2" s="59">
        <f>+'Escobar Williams P3A'!G18</f>
        <v/>
      </c>
      <c r="BK2" s="59">
        <f>+'Vista Alegre P2'!G18</f>
        <v/>
      </c>
      <c r="BL2" s="59">
        <f>+'Vista Alegre P3'!G18</f>
        <v/>
      </c>
      <c r="BM2" s="59">
        <f>+'Vista Alegre P4A'!G18</f>
        <v/>
      </c>
      <c r="BN2" s="59">
        <f>+'Vista Alegre P5'!G18</f>
        <v/>
      </c>
      <c r="BO2" s="59">
        <f>+'Los Presidentes P5'!G18</f>
        <v/>
      </c>
      <c r="BP2" s="59">
        <f>+'Los Presidentes P6'!G18</f>
        <v/>
      </c>
      <c r="BQ2" s="59">
        <f>+'Lo Errazuriz P1A'!G18</f>
        <v/>
      </c>
      <c r="BR2" s="59">
        <f>+'Lo Errazuriz P2A'!G18</f>
        <v/>
      </c>
      <c r="BS2" s="59">
        <f>+'Lo Errazuriz P6'!G18</f>
        <v/>
      </c>
      <c r="BT2" s="59">
        <f>+'San Luis P1'!G18</f>
        <v/>
      </c>
      <c r="BU2" s="59">
        <f>+'San Luis P2A'!G18</f>
        <v/>
      </c>
      <c r="BV2" s="59">
        <f>+'San Luis P3A'!G18</f>
        <v/>
      </c>
      <c r="BW2" s="59">
        <f>+'El Tranque P1'!G18</f>
        <v/>
      </c>
      <c r="BX2" s="59">
        <f>+'El Tranque P2A'!G18</f>
        <v/>
      </c>
      <c r="BY2" s="59">
        <f>+'El Tranque P3A'!G18</f>
        <v/>
      </c>
      <c r="BZ2" s="59">
        <f>+'El Tranque P4A'!G18</f>
        <v/>
      </c>
      <c r="CA2" s="59">
        <f>+'El Tranque P5A'!G18</f>
        <v/>
      </c>
      <c r="CB2" s="59">
        <f>+'El tranque P6A'!G18</f>
        <v/>
      </c>
      <c r="CC2">
        <f>+'San Juan 1'!G18</f>
        <v/>
      </c>
      <c r="CD2">
        <f>+'San Juan 2'!G18</f>
        <v/>
      </c>
      <c r="CE2">
        <f>+'Los Alamos 1'!G18</f>
        <v/>
      </c>
      <c r="CF2">
        <f>+'Pajaritos 1A'!G18</f>
        <v/>
      </c>
      <c r="CG2">
        <f>+'Alto Jahuel'!G18</f>
        <v/>
      </c>
      <c r="CH2">
        <f>+Miami!G18</f>
        <v/>
      </c>
      <c r="CI2">
        <f>+'santa adela p10'!G18</f>
        <v/>
      </c>
      <c r="CJ2">
        <f>+'El Tranque 7'!G18</f>
        <v/>
      </c>
    </row>
    <row r="3">
      <c r="A3" s="4" t="n">
        <v>2</v>
      </c>
      <c r="B3" s="59">
        <f>+'Lautaro P1'!G19</f>
        <v/>
      </c>
      <c r="C3">
        <f>+'Lautaro P2'!G19</f>
        <v/>
      </c>
      <c r="D3">
        <f>+'Satelite P6'!G19</f>
        <v/>
      </c>
      <c r="E3">
        <f>+'Satelite P7'!G19</f>
        <v/>
      </c>
      <c r="F3">
        <f>+'El Abrazo P4'!G19</f>
        <v/>
      </c>
      <c r="G3">
        <f>+'El Abrazo P5'!G19</f>
        <v/>
      </c>
      <c r="H3">
        <f>+'Sta Marta P2'!G19</f>
        <v/>
      </c>
      <c r="I3">
        <f>+'Sta Marta P3'!G19</f>
        <v/>
      </c>
      <c r="J3">
        <f>+'Sta Marta P4'!G19</f>
        <v/>
      </c>
      <c r="K3">
        <f>+'Sta Ana Chena'!G19</f>
        <v/>
      </c>
      <c r="L3">
        <f>+'Oreste Plath P1'!G19</f>
        <v/>
      </c>
      <c r="M3">
        <f>+'Oreste Plath P2'!G19</f>
        <v/>
      </c>
      <c r="N3">
        <f>+'Almendral P1A'!G19</f>
        <v/>
      </c>
      <c r="O3">
        <f>+'Almendral 2A'!G19</f>
        <v/>
      </c>
      <c r="P3">
        <f>+'Almendral 3B'!G19</f>
        <v/>
      </c>
      <c r="Q3">
        <f>+'Almendral 4A'!G19</f>
        <v/>
      </c>
      <c r="R3">
        <f>+'Almendral 6A'!G19</f>
        <v/>
      </c>
      <c r="S3">
        <f>+'Almendral 7'!G19</f>
        <v/>
      </c>
      <c r="T3">
        <f>+'Almendral 8'!G19</f>
        <v/>
      </c>
      <c r="U3">
        <f>+'Almendral 9'!G19</f>
        <v/>
      </c>
      <c r="V3">
        <f>+'Maipu Centro P1'!G19</f>
        <v/>
      </c>
      <c r="W3">
        <f>+'Maipu Centro P2'!G19</f>
        <v/>
      </c>
      <c r="X3">
        <f>+'Cerrillos1 P2A'!G19</f>
        <v/>
      </c>
      <c r="Y3">
        <f>+'Cerrillos1 P3A'!G19</f>
        <v/>
      </c>
      <c r="Z3">
        <f>+'Cerrillos1 P4A'!G19</f>
        <v/>
      </c>
      <c r="AA3" s="59">
        <f>+'Cerrillos1 P6'!G19</f>
        <v/>
      </c>
      <c r="AB3" s="59">
        <f>+'Cerrillos2 P1'!G19</f>
        <v/>
      </c>
      <c r="AC3" s="59">
        <f>+'Cerrillos2 P2'!G19</f>
        <v/>
      </c>
      <c r="AD3" s="59">
        <f>+'Versalles1 P1'!G19</f>
        <v/>
      </c>
      <c r="AE3" s="59">
        <f>+'Versalles1 P2'!G19</f>
        <v/>
      </c>
      <c r="AF3" s="59">
        <f>+'Versalles1 P3'!G19</f>
        <v/>
      </c>
      <c r="AG3" s="59">
        <f>+'Versalles2 P1'!G19</f>
        <v/>
      </c>
      <c r="AH3" s="59">
        <f>+'Versalles2 P2'!G19</f>
        <v/>
      </c>
      <c r="AI3" s="59">
        <f>+'Alessandri P1A'!G19</f>
        <v/>
      </c>
      <c r="AJ3" s="59">
        <f>+'Alessandri P2A'!G19</f>
        <v/>
      </c>
      <c r="AK3" s="59">
        <f>+'San Jose de Chuchunco P1A'!G19</f>
        <v/>
      </c>
      <c r="AL3" s="59">
        <f>+'San Jose de Chuchunco P2A'!G19</f>
        <v/>
      </c>
      <c r="AM3" s="59">
        <f>+'San Jose de Chuchunco P3A'!G19</f>
        <v/>
      </c>
      <c r="AN3" s="59">
        <f>+'San Jose de Chuchunco P4A'!G19</f>
        <v/>
      </c>
      <c r="AO3" s="59">
        <f>+'San Jose de Chuchunco P5'!G19</f>
        <v/>
      </c>
      <c r="AP3" s="59">
        <f>+'Jahuel P1'!G19</f>
        <v/>
      </c>
      <c r="AQ3" s="59">
        <f>+'Jahuel P2'!G19</f>
        <v/>
      </c>
      <c r="AR3" s="59">
        <f>+'Jahuel P3'!G19</f>
        <v/>
      </c>
      <c r="AS3" s="59">
        <f>+'Jahuel P4'!G19</f>
        <v/>
      </c>
      <c r="AT3" s="59">
        <f>+'Jardin1 P1A'!G19</f>
        <v/>
      </c>
      <c r="AU3" s="59">
        <f>+'Jardin1 P2A'!G19</f>
        <v/>
      </c>
      <c r="AV3" s="59">
        <f>+'Jardin1 P5'!G19</f>
        <v/>
      </c>
      <c r="AW3" s="59">
        <f>+'Jardin2 P2'!G19</f>
        <v/>
      </c>
      <c r="AX3" s="59">
        <f>+'Jardin2 P3'!G19</f>
        <v/>
      </c>
      <c r="AY3" s="59">
        <f>+'Jardin2 P4'!G19</f>
        <v/>
      </c>
      <c r="AZ3" s="59">
        <f>+'Jardin2 P5'!G19</f>
        <v/>
      </c>
      <c r="BA3" s="59">
        <f>+'Los Bosquinos P1'!G19</f>
        <v/>
      </c>
      <c r="BB3" s="59">
        <f>+'Los Bosquinos P2'!G19</f>
        <v/>
      </c>
      <c r="BC3" s="59">
        <f>+'Santa Adela P1A'!G19</f>
        <v/>
      </c>
      <c r="BD3" s="59">
        <f>+'Santa Adela P2A'!G19</f>
        <v/>
      </c>
      <c r="BE3" s="59">
        <f>+'Santa Adela P3A'!G19</f>
        <v/>
      </c>
      <c r="BF3" s="59">
        <f>+'Santa Adela P6A'!G19</f>
        <v/>
      </c>
      <c r="BG3" s="59">
        <f>+'Santa Adela P8A'!G19</f>
        <v/>
      </c>
      <c r="BH3" s="59">
        <f>+'Santa Adela P9'!G19</f>
        <v/>
      </c>
      <c r="BI3" s="59">
        <f>+'Escobar Williams P2A'!G19</f>
        <v/>
      </c>
      <c r="BJ3" s="59">
        <f>+'Escobar Williams P3A'!G19</f>
        <v/>
      </c>
      <c r="BK3" s="59">
        <f>+'Vista Alegre P2'!G19</f>
        <v/>
      </c>
      <c r="BL3" s="59">
        <f>+'Vista Alegre P3'!G19</f>
        <v/>
      </c>
      <c r="BM3" s="59">
        <f>+'Vista Alegre P4A'!G19</f>
        <v/>
      </c>
      <c r="BN3" s="59">
        <f>+'Vista Alegre P5'!G19</f>
        <v/>
      </c>
      <c r="BO3" s="59">
        <f>+'Los Presidentes P5'!G19</f>
        <v/>
      </c>
      <c r="BP3" s="59">
        <f>+'Los Presidentes P6'!G19</f>
        <v/>
      </c>
      <c r="BQ3" s="59">
        <f>+'Lo Errazuriz P1A'!G19</f>
        <v/>
      </c>
      <c r="BR3" s="59">
        <f>+'Lo Errazuriz P2A'!G19</f>
        <v/>
      </c>
      <c r="BS3" s="59">
        <f>+'Lo Errazuriz P6'!G19</f>
        <v/>
      </c>
      <c r="BT3" s="59">
        <f>+'San Luis P1'!G19</f>
        <v/>
      </c>
      <c r="BU3" s="59">
        <f>+'San Luis P2A'!G19</f>
        <v/>
      </c>
      <c r="BV3" s="59">
        <f>+'San Luis P3A'!G19</f>
        <v/>
      </c>
      <c r="BW3" s="59">
        <f>+'El Tranque P1'!G19</f>
        <v/>
      </c>
      <c r="BX3" s="59">
        <f>+'El Tranque P2A'!G19</f>
        <v/>
      </c>
      <c r="BY3" s="59">
        <f>+'El Tranque P3A'!G19</f>
        <v/>
      </c>
      <c r="BZ3" s="59">
        <f>+'El Tranque P4A'!G19</f>
        <v/>
      </c>
      <c r="CA3" s="59">
        <f>+'El Tranque P5A'!G19</f>
        <v/>
      </c>
      <c r="CB3" s="59">
        <f>+'El tranque P6A'!G19</f>
        <v/>
      </c>
      <c r="CC3">
        <f>+'San Juan 1'!G19</f>
        <v/>
      </c>
      <c r="CD3">
        <f>+'San Juan 2'!G19</f>
        <v/>
      </c>
      <c r="CE3">
        <f>+'Los Alamos 1'!G19</f>
        <v/>
      </c>
      <c r="CF3">
        <f>+'Pajaritos 1A'!G19</f>
        <v/>
      </c>
      <c r="CG3">
        <f>+'Alto Jahuel'!G19</f>
        <v/>
      </c>
      <c r="CH3">
        <f>+Miami!G19</f>
        <v/>
      </c>
      <c r="CI3">
        <f>+'santa adela p10'!G19</f>
        <v/>
      </c>
      <c r="CJ3">
        <f>+'El Tranque 7'!G19</f>
        <v/>
      </c>
    </row>
    <row r="4">
      <c r="A4" s="4" t="n">
        <v>3</v>
      </c>
      <c r="B4" s="59">
        <f>+'Lautaro P1'!G20</f>
        <v/>
      </c>
      <c r="C4">
        <f>+'Lautaro P2'!G20</f>
        <v/>
      </c>
      <c r="D4">
        <f>+'Satelite P6'!G20</f>
        <v/>
      </c>
      <c r="E4">
        <f>+'Satelite P7'!G20</f>
        <v/>
      </c>
      <c r="F4">
        <f>+'El Abrazo P4'!G20</f>
        <v/>
      </c>
      <c r="G4">
        <f>+'El Abrazo P5'!G20</f>
        <v/>
      </c>
      <c r="H4">
        <f>+'Sta Marta P2'!G20</f>
        <v/>
      </c>
      <c r="I4">
        <f>+'Sta Marta P3'!G20</f>
        <v/>
      </c>
      <c r="J4">
        <f>+'Sta Marta P4'!G20</f>
        <v/>
      </c>
      <c r="K4">
        <f>+'Sta Ana Chena'!G20</f>
        <v/>
      </c>
      <c r="L4">
        <f>+'Oreste Plath P1'!G20</f>
        <v/>
      </c>
      <c r="M4">
        <f>+'Oreste Plath P2'!G20</f>
        <v/>
      </c>
      <c r="N4">
        <f>+'Almendral P1A'!G20</f>
        <v/>
      </c>
      <c r="O4">
        <f>+'Almendral 2A'!G20</f>
        <v/>
      </c>
      <c r="P4">
        <f>+'Almendral 3B'!G20</f>
        <v/>
      </c>
      <c r="Q4">
        <f>+'Almendral 4A'!G20</f>
        <v/>
      </c>
      <c r="R4">
        <f>+'Almendral 6A'!G20</f>
        <v/>
      </c>
      <c r="S4">
        <f>+'Almendral 7'!G20</f>
        <v/>
      </c>
      <c r="T4">
        <f>+'Almendral 8'!G20</f>
        <v/>
      </c>
      <c r="U4">
        <f>+'Almendral 9'!G20</f>
        <v/>
      </c>
      <c r="V4">
        <f>+'Maipu Centro P1'!G20</f>
        <v/>
      </c>
      <c r="W4">
        <f>+'Maipu Centro P2'!G20</f>
        <v/>
      </c>
      <c r="X4">
        <f>+'Cerrillos1 P2A'!G20</f>
        <v/>
      </c>
      <c r="Y4">
        <f>+'Cerrillos1 P3A'!G20</f>
        <v/>
      </c>
      <c r="Z4">
        <f>+'Cerrillos1 P4A'!G20</f>
        <v/>
      </c>
      <c r="AA4" s="59">
        <f>+'Cerrillos1 P6'!G20</f>
        <v/>
      </c>
      <c r="AB4" s="59">
        <f>+'Cerrillos2 P1'!G20</f>
        <v/>
      </c>
      <c r="AC4" s="59">
        <f>+'Cerrillos2 P2'!G20</f>
        <v/>
      </c>
      <c r="AD4" s="59">
        <f>+'Versalles1 P1'!G20</f>
        <v/>
      </c>
      <c r="AE4" s="59">
        <f>+'Versalles1 P2'!G20</f>
        <v/>
      </c>
      <c r="AF4" s="59">
        <f>+'Versalles1 P3'!G20</f>
        <v/>
      </c>
      <c r="AG4" s="59">
        <f>+'Versalles2 P1'!G20</f>
        <v/>
      </c>
      <c r="AH4" s="59">
        <f>+'Versalles2 P2'!G20</f>
        <v/>
      </c>
      <c r="AI4" s="59">
        <f>+'Alessandri P1A'!G20</f>
        <v/>
      </c>
      <c r="AJ4" s="59">
        <f>+'Alessandri P2A'!G20</f>
        <v/>
      </c>
      <c r="AK4" s="59">
        <f>+'San Jose de Chuchunco P1A'!G20</f>
        <v/>
      </c>
      <c r="AL4" s="59">
        <f>+'San Jose de Chuchunco P2A'!G20</f>
        <v/>
      </c>
      <c r="AM4" s="59">
        <f>+'San Jose de Chuchunco P3A'!G20</f>
        <v/>
      </c>
      <c r="AN4" s="59">
        <f>+'San Jose de Chuchunco P4A'!G20</f>
        <v/>
      </c>
      <c r="AO4" s="59">
        <f>+'San Jose de Chuchunco P5'!G20</f>
        <v/>
      </c>
      <c r="AP4" s="59">
        <f>+'Jahuel P1'!G20</f>
        <v/>
      </c>
      <c r="AQ4" s="59">
        <f>+'Jahuel P2'!G20</f>
        <v/>
      </c>
      <c r="AR4" s="59">
        <f>+'Jahuel P3'!G20</f>
        <v/>
      </c>
      <c r="AS4" s="59">
        <f>+'Jahuel P4'!G20</f>
        <v/>
      </c>
      <c r="AT4" s="59">
        <f>+'Jardin1 P1A'!G20</f>
        <v/>
      </c>
      <c r="AU4" s="59">
        <f>+'Jardin1 P2A'!G20</f>
        <v/>
      </c>
      <c r="AV4" s="59">
        <f>+'Jardin1 P5'!G20</f>
        <v/>
      </c>
      <c r="AW4" s="59">
        <f>+'Jardin2 P2'!G20</f>
        <v/>
      </c>
      <c r="AX4" s="59">
        <f>+'Jardin2 P3'!G20</f>
        <v/>
      </c>
      <c r="AY4" s="59">
        <f>+'Jardin2 P4'!G20</f>
        <v/>
      </c>
      <c r="AZ4" s="59">
        <f>+'Jardin2 P5'!G20</f>
        <v/>
      </c>
      <c r="BA4" s="59">
        <f>+'Los Bosquinos P1'!G20</f>
        <v/>
      </c>
      <c r="BB4" s="59">
        <f>+'Los Bosquinos P2'!G20</f>
        <v/>
      </c>
      <c r="BC4" s="59">
        <f>+'Santa Adela P1A'!G20</f>
        <v/>
      </c>
      <c r="BD4" s="59">
        <f>+'Santa Adela P2A'!G20</f>
        <v/>
      </c>
      <c r="BE4" s="59">
        <f>+'Santa Adela P3A'!G20</f>
        <v/>
      </c>
      <c r="BF4" s="59">
        <f>+'Santa Adela P6A'!G20</f>
        <v/>
      </c>
      <c r="BG4" s="59">
        <f>+'Santa Adela P8A'!G20</f>
        <v/>
      </c>
      <c r="BH4" s="59">
        <f>+'Santa Adela P9'!G20</f>
        <v/>
      </c>
      <c r="BI4" s="59">
        <f>+'Escobar Williams P2A'!G20</f>
        <v/>
      </c>
      <c r="BJ4" s="59">
        <f>+'Escobar Williams P3A'!G20</f>
        <v/>
      </c>
      <c r="BK4" s="59">
        <f>+'Vista Alegre P2'!G20</f>
        <v/>
      </c>
      <c r="BL4" s="59">
        <f>+'Vista Alegre P3'!G20</f>
        <v/>
      </c>
      <c r="BM4" s="59">
        <f>+'Vista Alegre P4A'!G20</f>
        <v/>
      </c>
      <c r="BN4" s="59">
        <f>+'Vista Alegre P5'!G20</f>
        <v/>
      </c>
      <c r="BO4" s="59">
        <f>+'Los Presidentes P5'!G20</f>
        <v/>
      </c>
      <c r="BP4" s="59">
        <f>+'Los Presidentes P6'!G20</f>
        <v/>
      </c>
      <c r="BQ4" s="59">
        <f>+'Lo Errazuriz P1A'!G20</f>
        <v/>
      </c>
      <c r="BR4" s="59">
        <f>+'Lo Errazuriz P2A'!G20</f>
        <v/>
      </c>
      <c r="BS4" s="59">
        <f>+'Lo Errazuriz P6'!G20</f>
        <v/>
      </c>
      <c r="BT4" s="59">
        <f>+'San Luis P1'!G20</f>
        <v/>
      </c>
      <c r="BU4" s="59">
        <f>+'San Luis P2A'!G20</f>
        <v/>
      </c>
      <c r="BV4" s="59">
        <f>+'San Luis P3A'!G20</f>
        <v/>
      </c>
      <c r="BW4" s="59">
        <f>+'El Tranque P1'!G20</f>
        <v/>
      </c>
      <c r="BX4" s="59">
        <f>+'El Tranque P2A'!G20</f>
        <v/>
      </c>
      <c r="BY4" s="59">
        <f>+'El Tranque P3A'!G20</f>
        <v/>
      </c>
      <c r="BZ4" s="59">
        <f>+'El Tranque P4A'!G20</f>
        <v/>
      </c>
      <c r="CA4" s="59">
        <f>+'El Tranque P5A'!G20</f>
        <v/>
      </c>
      <c r="CB4" s="59">
        <f>+'El tranque P6A'!G20</f>
        <v/>
      </c>
      <c r="CC4">
        <f>+'San Juan 1'!G20</f>
        <v/>
      </c>
      <c r="CD4">
        <f>+'San Juan 2'!G20</f>
        <v/>
      </c>
      <c r="CE4">
        <f>+'Los Alamos 1'!G20</f>
        <v/>
      </c>
      <c r="CF4">
        <f>+'Pajaritos 1A'!G20</f>
        <v/>
      </c>
      <c r="CG4">
        <f>+'Alto Jahuel'!G20</f>
        <v/>
      </c>
      <c r="CH4">
        <f>+Miami!G20</f>
        <v/>
      </c>
      <c r="CI4">
        <f>+'santa adela p10'!G20</f>
        <v/>
      </c>
      <c r="CJ4">
        <f>+'El Tranque 7'!G20</f>
        <v/>
      </c>
    </row>
    <row r="5">
      <c r="A5" s="4" t="n">
        <v>4</v>
      </c>
      <c r="B5" s="59">
        <f>+'Lautaro P1'!G21</f>
        <v/>
      </c>
      <c r="C5">
        <f>+'Lautaro P2'!G21</f>
        <v/>
      </c>
      <c r="D5">
        <f>+'Satelite P6'!G21</f>
        <v/>
      </c>
      <c r="E5">
        <f>+'Satelite P7'!G21</f>
        <v/>
      </c>
      <c r="F5">
        <f>+'El Abrazo P4'!G21</f>
        <v/>
      </c>
      <c r="G5">
        <f>+'El Abrazo P5'!G21</f>
        <v/>
      </c>
      <c r="H5">
        <f>+'Sta Marta P2'!G21</f>
        <v/>
      </c>
      <c r="I5">
        <f>+'Sta Marta P3'!G21</f>
        <v/>
      </c>
      <c r="J5">
        <f>+'Sta Marta P4'!G21</f>
        <v/>
      </c>
      <c r="K5">
        <f>+'Sta Ana Chena'!G21</f>
        <v/>
      </c>
      <c r="L5">
        <f>+'Oreste Plath P1'!G21</f>
        <v/>
      </c>
      <c r="M5">
        <f>+'Oreste Plath P2'!G21</f>
        <v/>
      </c>
      <c r="N5">
        <f>+'Almendral P1A'!G21</f>
        <v/>
      </c>
      <c r="O5">
        <f>+'Almendral 2A'!G21</f>
        <v/>
      </c>
      <c r="P5">
        <f>+'Almendral 3B'!G21</f>
        <v/>
      </c>
      <c r="Q5">
        <f>+'Almendral 4A'!G21</f>
        <v/>
      </c>
      <c r="R5">
        <f>+'Almendral 6A'!G21</f>
        <v/>
      </c>
      <c r="S5">
        <f>+'Almendral 7'!G21</f>
        <v/>
      </c>
      <c r="T5">
        <f>+'Almendral 8'!G21</f>
        <v/>
      </c>
      <c r="U5">
        <f>+'Almendral 9'!G21</f>
        <v/>
      </c>
      <c r="V5">
        <f>+'Maipu Centro P1'!G21</f>
        <v/>
      </c>
      <c r="W5">
        <f>+'Maipu Centro P2'!G21</f>
        <v/>
      </c>
      <c r="X5">
        <f>+'Cerrillos1 P2A'!G21</f>
        <v/>
      </c>
      <c r="Y5">
        <f>+'Cerrillos1 P3A'!G21</f>
        <v/>
      </c>
      <c r="Z5">
        <f>+'Cerrillos1 P4A'!G21</f>
        <v/>
      </c>
      <c r="AA5" s="59">
        <f>+'Cerrillos1 P6'!G21</f>
        <v/>
      </c>
      <c r="AB5" s="59">
        <f>+'Cerrillos2 P1'!G21</f>
        <v/>
      </c>
      <c r="AC5" s="59">
        <f>+'Cerrillos2 P2'!G21</f>
        <v/>
      </c>
      <c r="AD5" s="59">
        <f>+'Versalles1 P1'!G21</f>
        <v/>
      </c>
      <c r="AE5" s="59">
        <f>+'Versalles1 P2'!G21</f>
        <v/>
      </c>
      <c r="AF5" s="59">
        <f>+'Versalles1 P3'!G21</f>
        <v/>
      </c>
      <c r="AG5" s="59">
        <f>+'Versalles2 P1'!G21</f>
        <v/>
      </c>
      <c r="AH5" s="59">
        <f>+'Versalles2 P2'!G21</f>
        <v/>
      </c>
      <c r="AI5" s="59">
        <f>+'Alessandri P1A'!G21</f>
        <v/>
      </c>
      <c r="AJ5" s="59">
        <f>+'Alessandri P2A'!G21</f>
        <v/>
      </c>
      <c r="AK5" s="59">
        <f>+'San Jose de Chuchunco P1A'!G21</f>
        <v/>
      </c>
      <c r="AL5" s="59">
        <f>+'San Jose de Chuchunco P2A'!G21</f>
        <v/>
      </c>
      <c r="AM5" s="59">
        <f>+'San Jose de Chuchunco P3A'!G21</f>
        <v/>
      </c>
      <c r="AN5" s="59">
        <f>+'San Jose de Chuchunco P4A'!G21</f>
        <v/>
      </c>
      <c r="AO5" s="59">
        <f>+'San Jose de Chuchunco P5'!G21</f>
        <v/>
      </c>
      <c r="AP5" s="59">
        <f>+'Jahuel P1'!G21</f>
        <v/>
      </c>
      <c r="AQ5" s="59">
        <f>+'Jahuel P2'!G21</f>
        <v/>
      </c>
      <c r="AR5" s="59">
        <f>+'Jahuel P3'!G21</f>
        <v/>
      </c>
      <c r="AS5" s="59">
        <f>+'Jahuel P4'!G21</f>
        <v/>
      </c>
      <c r="AT5" s="59">
        <f>+'Jardin1 P1A'!G21</f>
        <v/>
      </c>
      <c r="AU5" s="59">
        <f>+'Jardin1 P2A'!G21</f>
        <v/>
      </c>
      <c r="AV5" s="59">
        <f>+'Jardin1 P5'!G21</f>
        <v/>
      </c>
      <c r="AW5" s="59">
        <f>+'Jardin2 P2'!G21</f>
        <v/>
      </c>
      <c r="AX5" s="59">
        <f>+'Jardin2 P3'!G21</f>
        <v/>
      </c>
      <c r="AY5" s="59">
        <f>+'Jardin2 P4'!G21</f>
        <v/>
      </c>
      <c r="AZ5" s="59">
        <f>+'Jardin2 P5'!G21</f>
        <v/>
      </c>
      <c r="BA5" s="59">
        <f>+'Los Bosquinos P1'!G21</f>
        <v/>
      </c>
      <c r="BB5" s="59">
        <f>+'Los Bosquinos P2'!G21</f>
        <v/>
      </c>
      <c r="BC5" s="59">
        <f>+'Santa Adela P1A'!G21</f>
        <v/>
      </c>
      <c r="BD5" s="59">
        <f>+'Santa Adela P2A'!G21</f>
        <v/>
      </c>
      <c r="BE5" s="59">
        <f>+'Santa Adela P3A'!G21</f>
        <v/>
      </c>
      <c r="BF5" s="59">
        <f>+'Santa Adela P6A'!G21</f>
        <v/>
      </c>
      <c r="BG5" s="59">
        <f>+'Santa Adela P8A'!G21</f>
        <v/>
      </c>
      <c r="BH5" s="59">
        <f>+'Santa Adela P9'!G21</f>
        <v/>
      </c>
      <c r="BI5" s="59">
        <f>+'Escobar Williams P2A'!G21</f>
        <v/>
      </c>
      <c r="BJ5" s="59">
        <f>+'Escobar Williams P3A'!G21</f>
        <v/>
      </c>
      <c r="BK5" s="59">
        <f>+'Vista Alegre P2'!G21</f>
        <v/>
      </c>
      <c r="BL5" s="59">
        <f>+'Vista Alegre P3'!G21</f>
        <v/>
      </c>
      <c r="BM5" s="59">
        <f>+'Vista Alegre P4A'!G21</f>
        <v/>
      </c>
      <c r="BN5" s="59">
        <f>+'Vista Alegre P5'!G21</f>
        <v/>
      </c>
      <c r="BO5" s="59">
        <f>+'Los Presidentes P5'!G21</f>
        <v/>
      </c>
      <c r="BP5" s="59">
        <f>+'Los Presidentes P6'!G21</f>
        <v/>
      </c>
      <c r="BQ5" s="59">
        <f>+'Lo Errazuriz P1A'!G21</f>
        <v/>
      </c>
      <c r="BR5" s="59">
        <f>+'Lo Errazuriz P2A'!G21</f>
        <v/>
      </c>
      <c r="BS5" s="59">
        <f>+'Lo Errazuriz P6'!G21</f>
        <v/>
      </c>
      <c r="BT5" s="59">
        <f>+'San Luis P1'!G21</f>
        <v/>
      </c>
      <c r="BU5" s="59">
        <f>+'San Luis P2A'!G21</f>
        <v/>
      </c>
      <c r="BV5" s="59">
        <f>+'San Luis P3A'!G21</f>
        <v/>
      </c>
      <c r="BW5" s="59">
        <f>+'El Tranque P1'!G21</f>
        <v/>
      </c>
      <c r="BX5" s="59">
        <f>+'El Tranque P2A'!G21</f>
        <v/>
      </c>
      <c r="BY5" s="59">
        <f>+'El Tranque P3A'!G21</f>
        <v/>
      </c>
      <c r="BZ5" s="59">
        <f>+'El Tranque P4A'!G21</f>
        <v/>
      </c>
      <c r="CA5" s="59">
        <f>+'El Tranque P5A'!G21</f>
        <v/>
      </c>
      <c r="CB5" s="59">
        <f>+'El tranque P6A'!G21</f>
        <v/>
      </c>
      <c r="CC5">
        <f>+'San Juan 1'!G21</f>
        <v/>
      </c>
      <c r="CD5">
        <f>+'San Juan 2'!G21</f>
        <v/>
      </c>
      <c r="CE5">
        <f>+'Los Alamos 1'!G21</f>
        <v/>
      </c>
      <c r="CF5">
        <f>+'Pajaritos 1A'!G21</f>
        <v/>
      </c>
      <c r="CG5">
        <f>+'Alto Jahuel'!G21</f>
        <v/>
      </c>
      <c r="CH5">
        <f>+Miami!G21</f>
        <v/>
      </c>
      <c r="CI5">
        <f>+'santa adela p10'!G21</f>
        <v/>
      </c>
      <c r="CJ5">
        <f>+'El Tranque 7'!G21</f>
        <v/>
      </c>
    </row>
    <row r="6">
      <c r="A6" s="4" t="n">
        <v>5</v>
      </c>
      <c r="B6" s="59">
        <f>+'Lautaro P1'!G22</f>
        <v/>
      </c>
      <c r="C6">
        <f>+'Lautaro P2'!G22</f>
        <v/>
      </c>
      <c r="D6">
        <f>+'Satelite P6'!G22</f>
        <v/>
      </c>
      <c r="E6">
        <f>+'Satelite P7'!G22</f>
        <v/>
      </c>
      <c r="F6">
        <f>+'El Abrazo P4'!G22</f>
        <v/>
      </c>
      <c r="G6">
        <f>+'El Abrazo P5'!G22</f>
        <v/>
      </c>
      <c r="H6">
        <f>+'Sta Marta P2'!G22</f>
        <v/>
      </c>
      <c r="I6">
        <f>+'Sta Marta P3'!G22</f>
        <v/>
      </c>
      <c r="J6">
        <f>+'Sta Marta P4'!G22</f>
        <v/>
      </c>
      <c r="K6">
        <f>+'Sta Ana Chena'!G22</f>
        <v/>
      </c>
      <c r="L6">
        <f>+'Oreste Plath P1'!G22</f>
        <v/>
      </c>
      <c r="M6">
        <f>+'Oreste Plath P2'!G22</f>
        <v/>
      </c>
      <c r="N6">
        <f>+'Almendral P1A'!G22</f>
        <v/>
      </c>
      <c r="O6">
        <f>+'Almendral 2A'!G22</f>
        <v/>
      </c>
      <c r="P6">
        <f>+'Almendral 3B'!G22</f>
        <v/>
      </c>
      <c r="Q6">
        <f>+'Almendral 4A'!G22</f>
        <v/>
      </c>
      <c r="R6">
        <f>+'Almendral 6A'!G22</f>
        <v/>
      </c>
      <c r="S6">
        <f>+'Almendral 7'!G22</f>
        <v/>
      </c>
      <c r="T6">
        <f>+'Almendral 8'!G22</f>
        <v/>
      </c>
      <c r="U6">
        <f>+'Almendral 9'!G22</f>
        <v/>
      </c>
      <c r="V6">
        <f>+'Maipu Centro P1'!G22</f>
        <v/>
      </c>
      <c r="W6">
        <f>+'Maipu Centro P2'!G22</f>
        <v/>
      </c>
      <c r="X6">
        <f>+'Cerrillos1 P2A'!G22</f>
        <v/>
      </c>
      <c r="Y6">
        <f>+'Cerrillos1 P3A'!G22</f>
        <v/>
      </c>
      <c r="Z6">
        <f>+'Cerrillos1 P4A'!G22</f>
        <v/>
      </c>
      <c r="AA6" s="59">
        <f>+'Cerrillos1 P6'!G22</f>
        <v/>
      </c>
      <c r="AB6" s="59">
        <f>+'Cerrillos2 P1'!G22</f>
        <v/>
      </c>
      <c r="AC6" s="59">
        <f>+'Cerrillos2 P2'!G22</f>
        <v/>
      </c>
      <c r="AD6" s="59">
        <f>+'Versalles1 P1'!G22</f>
        <v/>
      </c>
      <c r="AE6" s="59">
        <f>+'Versalles1 P2'!G22</f>
        <v/>
      </c>
      <c r="AF6" s="59">
        <f>+'Versalles1 P3'!G22</f>
        <v/>
      </c>
      <c r="AG6" s="59">
        <f>+'Versalles2 P1'!G22</f>
        <v/>
      </c>
      <c r="AH6" s="59">
        <f>+'Versalles2 P2'!G22</f>
        <v/>
      </c>
      <c r="AI6" s="59">
        <f>+'Alessandri P1A'!G22</f>
        <v/>
      </c>
      <c r="AJ6" s="59">
        <f>+'Alessandri P2A'!G22</f>
        <v/>
      </c>
      <c r="AK6" s="59">
        <f>+'San Jose de Chuchunco P1A'!G22</f>
        <v/>
      </c>
      <c r="AL6" s="59">
        <f>+'San Jose de Chuchunco P2A'!G22</f>
        <v/>
      </c>
      <c r="AM6" s="59">
        <f>+'San Jose de Chuchunco P3A'!G22</f>
        <v/>
      </c>
      <c r="AN6" s="59">
        <f>+'San Jose de Chuchunco P4A'!G22</f>
        <v/>
      </c>
      <c r="AO6" s="59">
        <f>+'San Jose de Chuchunco P5'!G22</f>
        <v/>
      </c>
      <c r="AP6" s="59">
        <f>+'Jahuel P1'!G22</f>
        <v/>
      </c>
      <c r="AQ6" s="59">
        <f>+'Jahuel P2'!G22</f>
        <v/>
      </c>
      <c r="AR6" s="59">
        <f>+'Jahuel P3'!G22</f>
        <v/>
      </c>
      <c r="AS6" s="59">
        <f>+'Jahuel P4'!G22</f>
        <v/>
      </c>
      <c r="AT6" s="59">
        <f>+'Jardin1 P1A'!G22</f>
        <v/>
      </c>
      <c r="AU6" s="59">
        <f>+'Jardin1 P2A'!G22</f>
        <v/>
      </c>
      <c r="AV6" s="59">
        <f>+'Jardin1 P5'!G22</f>
        <v/>
      </c>
      <c r="AW6" s="59">
        <f>+'Jardin2 P2'!G22</f>
        <v/>
      </c>
      <c r="AX6" s="59">
        <f>+'Jardin2 P3'!G22</f>
        <v/>
      </c>
      <c r="AY6" s="59">
        <f>+'Jardin2 P4'!G22</f>
        <v/>
      </c>
      <c r="AZ6" s="59">
        <f>+'Jardin2 P5'!G22</f>
        <v/>
      </c>
      <c r="BA6" s="59">
        <f>+'Los Bosquinos P1'!G22</f>
        <v/>
      </c>
      <c r="BB6" s="59">
        <f>+'Los Bosquinos P2'!G22</f>
        <v/>
      </c>
      <c r="BC6" s="59">
        <f>+'Santa Adela P1A'!G22</f>
        <v/>
      </c>
      <c r="BD6" s="59">
        <f>+'Santa Adela P2A'!G22</f>
        <v/>
      </c>
      <c r="BE6" s="59">
        <f>+'Santa Adela P3A'!G22</f>
        <v/>
      </c>
      <c r="BF6" s="59">
        <f>+'Santa Adela P6A'!G22</f>
        <v/>
      </c>
      <c r="BG6" s="59">
        <f>+'Santa Adela P8A'!G22</f>
        <v/>
      </c>
      <c r="BH6" s="59">
        <f>+'Santa Adela P9'!G22</f>
        <v/>
      </c>
      <c r="BI6" s="59">
        <f>+'Escobar Williams P2A'!G22</f>
        <v/>
      </c>
      <c r="BJ6" s="59">
        <f>+'Escobar Williams P3A'!G22</f>
        <v/>
      </c>
      <c r="BK6" s="59">
        <f>+'Vista Alegre P2'!G22</f>
        <v/>
      </c>
      <c r="BL6" s="59">
        <f>+'Vista Alegre P3'!G22</f>
        <v/>
      </c>
      <c r="BM6" s="59">
        <f>+'Vista Alegre P4A'!G22</f>
        <v/>
      </c>
      <c r="BN6" s="59">
        <f>+'Vista Alegre P5'!G22</f>
        <v/>
      </c>
      <c r="BO6" s="59">
        <f>+'Los Presidentes P5'!G22</f>
        <v/>
      </c>
      <c r="BP6" s="59">
        <f>+'Los Presidentes P6'!G22</f>
        <v/>
      </c>
      <c r="BQ6" s="59">
        <f>+'Lo Errazuriz P1A'!G22</f>
        <v/>
      </c>
      <c r="BR6" s="59">
        <f>+'Lo Errazuriz P2A'!G22</f>
        <v/>
      </c>
      <c r="BS6" s="59">
        <f>+'Lo Errazuriz P6'!G22</f>
        <v/>
      </c>
      <c r="BT6" s="59">
        <f>+'San Luis P1'!G22</f>
        <v/>
      </c>
      <c r="BU6" s="59">
        <f>+'San Luis P2A'!G22</f>
        <v/>
      </c>
      <c r="BV6" s="59">
        <f>+'San Luis P3A'!G22</f>
        <v/>
      </c>
      <c r="BW6" s="59">
        <f>+'El Tranque P1'!G22</f>
        <v/>
      </c>
      <c r="BX6" s="59">
        <f>+'El Tranque P2A'!G22</f>
        <v/>
      </c>
      <c r="BY6" s="59">
        <f>+'El Tranque P3A'!G22</f>
        <v/>
      </c>
      <c r="BZ6" s="59">
        <f>+'El Tranque P4A'!G22</f>
        <v/>
      </c>
      <c r="CA6" s="59">
        <f>+'El Tranque P5A'!G22</f>
        <v/>
      </c>
      <c r="CB6" s="59">
        <f>+'El tranque P6A'!G22</f>
        <v/>
      </c>
      <c r="CC6">
        <f>+'San Juan 1'!G22</f>
        <v/>
      </c>
      <c r="CD6">
        <f>+'San Juan 2'!G22</f>
        <v/>
      </c>
      <c r="CE6">
        <f>+'Los Alamos 1'!G22</f>
        <v/>
      </c>
      <c r="CF6">
        <f>+'Pajaritos 1A'!G22</f>
        <v/>
      </c>
      <c r="CG6">
        <f>+'Alto Jahuel'!G22</f>
        <v/>
      </c>
      <c r="CH6">
        <f>+Miami!G22</f>
        <v/>
      </c>
      <c r="CI6">
        <f>+'santa adela p10'!G22</f>
        <v/>
      </c>
      <c r="CJ6">
        <f>+'El Tranque 7'!G22</f>
        <v/>
      </c>
    </row>
    <row r="7">
      <c r="A7" s="4" t="n">
        <v>6</v>
      </c>
      <c r="B7" s="59">
        <f>+'Lautaro P1'!G23</f>
        <v/>
      </c>
      <c r="C7">
        <f>+'Lautaro P2'!G23</f>
        <v/>
      </c>
      <c r="D7">
        <f>+'Satelite P6'!G23</f>
        <v/>
      </c>
      <c r="E7">
        <f>+'Satelite P7'!G23</f>
        <v/>
      </c>
      <c r="F7">
        <f>+'El Abrazo P4'!G23</f>
        <v/>
      </c>
      <c r="G7">
        <f>+'El Abrazo P5'!G23</f>
        <v/>
      </c>
      <c r="H7">
        <f>+'Sta Marta P2'!G23</f>
        <v/>
      </c>
      <c r="I7">
        <f>+'Sta Marta P3'!G23</f>
        <v/>
      </c>
      <c r="J7">
        <f>+'Sta Marta P4'!G23</f>
        <v/>
      </c>
      <c r="K7">
        <f>+'Sta Ana Chena'!G23</f>
        <v/>
      </c>
      <c r="L7">
        <f>+'Oreste Plath P1'!G23</f>
        <v/>
      </c>
      <c r="M7">
        <f>+'Oreste Plath P2'!G23</f>
        <v/>
      </c>
      <c r="N7">
        <f>+'Almendral P1A'!G23</f>
        <v/>
      </c>
      <c r="O7">
        <f>+'Almendral 2A'!G23</f>
        <v/>
      </c>
      <c r="P7">
        <f>+'Almendral 3B'!G23</f>
        <v/>
      </c>
      <c r="Q7">
        <f>+'Almendral 4A'!G23</f>
        <v/>
      </c>
      <c r="R7">
        <f>+'Almendral 6A'!G23</f>
        <v/>
      </c>
      <c r="S7">
        <f>+'Almendral 7'!G23</f>
        <v/>
      </c>
      <c r="T7">
        <f>+'Almendral 8'!G23</f>
        <v/>
      </c>
      <c r="U7">
        <f>+'Almendral 9'!G23</f>
        <v/>
      </c>
      <c r="V7">
        <f>+'Maipu Centro P1'!G23</f>
        <v/>
      </c>
      <c r="W7">
        <f>+'Maipu Centro P2'!G23</f>
        <v/>
      </c>
      <c r="X7">
        <f>+'Cerrillos1 P2A'!G23</f>
        <v/>
      </c>
      <c r="Y7">
        <f>+'Cerrillos1 P3A'!G23</f>
        <v/>
      </c>
      <c r="Z7">
        <f>+'Cerrillos1 P4A'!G23</f>
        <v/>
      </c>
      <c r="AA7" s="59">
        <f>+'Cerrillos1 P6'!G23</f>
        <v/>
      </c>
      <c r="AB7" s="59">
        <f>+'Cerrillos2 P1'!G23</f>
        <v/>
      </c>
      <c r="AC7" s="59">
        <f>+'Cerrillos2 P2'!G23</f>
        <v/>
      </c>
      <c r="AD7" s="59">
        <f>+'Versalles1 P1'!G23</f>
        <v/>
      </c>
      <c r="AE7" s="59">
        <f>+'Versalles1 P2'!G23</f>
        <v/>
      </c>
      <c r="AF7" s="59">
        <f>+'Versalles1 P3'!G23</f>
        <v/>
      </c>
      <c r="AG7" s="59">
        <f>+'Versalles2 P1'!G23</f>
        <v/>
      </c>
      <c r="AH7" s="59">
        <f>+'Versalles2 P2'!G23</f>
        <v/>
      </c>
      <c r="AI7" s="59">
        <f>+'Alessandri P1A'!G23</f>
        <v/>
      </c>
      <c r="AJ7" s="59">
        <f>+'Alessandri P2A'!G23</f>
        <v/>
      </c>
      <c r="AK7" s="59">
        <f>+'San Jose de Chuchunco P1A'!G23</f>
        <v/>
      </c>
      <c r="AL7" s="59">
        <f>+'San Jose de Chuchunco P2A'!G23</f>
        <v/>
      </c>
      <c r="AM7" s="59">
        <f>+'San Jose de Chuchunco P3A'!G23</f>
        <v/>
      </c>
      <c r="AN7" s="59">
        <f>+'San Jose de Chuchunco P4A'!G23</f>
        <v/>
      </c>
      <c r="AO7" s="59">
        <f>+'San Jose de Chuchunco P5'!G23</f>
        <v/>
      </c>
      <c r="AP7" s="59">
        <f>+'Jahuel P1'!G23</f>
        <v/>
      </c>
      <c r="AQ7" s="59">
        <f>+'Jahuel P2'!G23</f>
        <v/>
      </c>
      <c r="AR7" s="59">
        <f>+'Jahuel P3'!G23</f>
        <v/>
      </c>
      <c r="AS7" s="59">
        <f>+'Jahuel P4'!G23</f>
        <v/>
      </c>
      <c r="AT7" s="59">
        <f>+'Jardin1 P1A'!G23</f>
        <v/>
      </c>
      <c r="AU7" s="59">
        <f>+'Jardin1 P2A'!G23</f>
        <v/>
      </c>
      <c r="AV7" s="59">
        <f>+'Jardin1 P5'!G23</f>
        <v/>
      </c>
      <c r="AW7" s="59">
        <f>+'Jardin2 P2'!G23</f>
        <v/>
      </c>
      <c r="AX7" s="59">
        <f>+'Jardin2 P3'!G23</f>
        <v/>
      </c>
      <c r="AY7" s="59">
        <f>+'Jardin2 P4'!G23</f>
        <v/>
      </c>
      <c r="AZ7" s="59">
        <f>+'Jardin2 P5'!G23</f>
        <v/>
      </c>
      <c r="BA7" s="59">
        <f>+'Los Bosquinos P1'!G23</f>
        <v/>
      </c>
      <c r="BB7" s="59">
        <f>+'Los Bosquinos P2'!G23</f>
        <v/>
      </c>
      <c r="BC7" s="59">
        <f>+'Santa Adela P1A'!G23</f>
        <v/>
      </c>
      <c r="BD7" s="59">
        <f>+'Santa Adela P2A'!G23</f>
        <v/>
      </c>
      <c r="BE7" s="59">
        <f>+'Santa Adela P3A'!G23</f>
        <v/>
      </c>
      <c r="BF7" s="59">
        <f>+'Santa Adela P6A'!G23</f>
        <v/>
      </c>
      <c r="BG7" s="59">
        <f>+'Santa Adela P8A'!G23</f>
        <v/>
      </c>
      <c r="BH7" s="59">
        <f>+'Santa Adela P9'!G23</f>
        <v/>
      </c>
      <c r="BI7" s="59">
        <f>+'Escobar Williams P2A'!G23</f>
        <v/>
      </c>
      <c r="BJ7" s="59">
        <f>+'Escobar Williams P3A'!G23</f>
        <v/>
      </c>
      <c r="BK7" s="59">
        <f>+'Vista Alegre P2'!G23</f>
        <v/>
      </c>
      <c r="BL7" s="59">
        <f>+'Vista Alegre P3'!G23</f>
        <v/>
      </c>
      <c r="BM7" s="59">
        <f>+'Vista Alegre P4A'!G23</f>
        <v/>
      </c>
      <c r="BN7" s="59">
        <f>+'Vista Alegre P5'!G23</f>
        <v/>
      </c>
      <c r="BO7" s="59">
        <f>+'Los Presidentes P5'!G23</f>
        <v/>
      </c>
      <c r="BP7" s="59">
        <f>+'Los Presidentes P6'!G23</f>
        <v/>
      </c>
      <c r="BQ7" s="59">
        <f>+'Lo Errazuriz P1A'!G23</f>
        <v/>
      </c>
      <c r="BR7" s="59">
        <f>+'Lo Errazuriz P2A'!G23</f>
        <v/>
      </c>
      <c r="BS7" s="59">
        <f>+'Lo Errazuriz P6'!G23</f>
        <v/>
      </c>
      <c r="BT7" s="59">
        <f>+'San Luis P1'!G23</f>
        <v/>
      </c>
      <c r="BU7" s="59">
        <f>+'San Luis P2A'!G23</f>
        <v/>
      </c>
      <c r="BV7" s="59">
        <f>+'San Luis P3A'!G23</f>
        <v/>
      </c>
      <c r="BW7" s="59">
        <f>+'El Tranque P1'!G23</f>
        <v/>
      </c>
      <c r="BX7" s="59">
        <f>+'El Tranque P2A'!G23</f>
        <v/>
      </c>
      <c r="BY7" s="59">
        <f>+'El Tranque P3A'!G23</f>
        <v/>
      </c>
      <c r="BZ7" s="59">
        <f>+'El Tranque P4A'!G23</f>
        <v/>
      </c>
      <c r="CA7" s="59">
        <f>+'El Tranque P5A'!G23</f>
        <v/>
      </c>
      <c r="CB7" s="59">
        <f>+'El tranque P6A'!G23</f>
        <v/>
      </c>
      <c r="CC7">
        <f>+'San Juan 1'!G23</f>
        <v/>
      </c>
      <c r="CD7">
        <f>+'San Juan 2'!G23</f>
        <v/>
      </c>
      <c r="CE7">
        <f>+'Los Alamos 1'!G23</f>
        <v/>
      </c>
      <c r="CF7">
        <f>+'Pajaritos 1A'!G23</f>
        <v/>
      </c>
      <c r="CG7">
        <f>+'Alto Jahuel'!G23</f>
        <v/>
      </c>
      <c r="CH7">
        <f>+Miami!G23</f>
        <v/>
      </c>
      <c r="CI7">
        <f>+'santa adela p10'!G23</f>
        <v/>
      </c>
      <c r="CJ7">
        <f>+'El Tranque 7'!G23</f>
        <v/>
      </c>
    </row>
    <row r="8">
      <c r="A8" s="4" t="n">
        <v>7</v>
      </c>
      <c r="B8" s="59">
        <f>+'Lautaro P1'!G24</f>
        <v/>
      </c>
      <c r="C8">
        <f>+'Lautaro P2'!G24</f>
        <v/>
      </c>
      <c r="D8">
        <f>+'Satelite P6'!G24</f>
        <v/>
      </c>
      <c r="E8">
        <f>+'Satelite P7'!G24</f>
        <v/>
      </c>
      <c r="F8">
        <f>+'El Abrazo P4'!G24</f>
        <v/>
      </c>
      <c r="G8">
        <f>+'El Abrazo P5'!G24</f>
        <v/>
      </c>
      <c r="H8">
        <f>+'Sta Marta P2'!G24</f>
        <v/>
      </c>
      <c r="I8">
        <f>+'Sta Marta P3'!G24</f>
        <v/>
      </c>
      <c r="J8">
        <f>+'Sta Marta P4'!G24</f>
        <v/>
      </c>
      <c r="K8">
        <f>+'Sta Ana Chena'!G24</f>
        <v/>
      </c>
      <c r="L8">
        <f>+'Oreste Plath P1'!G24</f>
        <v/>
      </c>
      <c r="M8">
        <f>+'Oreste Plath P2'!G24</f>
        <v/>
      </c>
      <c r="N8">
        <f>+'Almendral P1A'!G24</f>
        <v/>
      </c>
      <c r="O8">
        <f>+'Almendral 2A'!G24</f>
        <v/>
      </c>
      <c r="P8">
        <f>+'Almendral 3B'!G24</f>
        <v/>
      </c>
      <c r="Q8">
        <f>+'Almendral 4A'!G24</f>
        <v/>
      </c>
      <c r="R8">
        <f>+'Almendral 6A'!G24</f>
        <v/>
      </c>
      <c r="S8">
        <f>+'Almendral 7'!G24</f>
        <v/>
      </c>
      <c r="T8">
        <f>+'Almendral 8'!G24</f>
        <v/>
      </c>
      <c r="U8">
        <f>+'Almendral 9'!G24</f>
        <v/>
      </c>
      <c r="V8">
        <f>+'Maipu Centro P1'!G24</f>
        <v/>
      </c>
      <c r="W8">
        <f>+'Maipu Centro P2'!G24</f>
        <v/>
      </c>
      <c r="X8">
        <f>+'Cerrillos1 P2A'!G24</f>
        <v/>
      </c>
      <c r="Y8">
        <f>+'Cerrillos1 P3A'!G24</f>
        <v/>
      </c>
      <c r="Z8">
        <f>+'Cerrillos1 P4A'!G24</f>
        <v/>
      </c>
      <c r="AA8" s="59">
        <f>+'Cerrillos1 P6'!G24</f>
        <v/>
      </c>
      <c r="AB8" s="59">
        <f>+'Cerrillos2 P1'!G24</f>
        <v/>
      </c>
      <c r="AC8" s="59">
        <f>+'Cerrillos2 P2'!G24</f>
        <v/>
      </c>
      <c r="AD8" s="59">
        <f>+'Versalles1 P1'!G24</f>
        <v/>
      </c>
      <c r="AE8" s="59">
        <f>+'Versalles1 P2'!G24</f>
        <v/>
      </c>
      <c r="AF8" s="59">
        <f>+'Versalles1 P3'!G24</f>
        <v/>
      </c>
      <c r="AG8" s="59">
        <f>+'Versalles2 P1'!G24</f>
        <v/>
      </c>
      <c r="AH8" s="59">
        <f>+'Versalles2 P2'!G24</f>
        <v/>
      </c>
      <c r="AI8" s="59">
        <f>+'Alessandri P1A'!G24</f>
        <v/>
      </c>
      <c r="AJ8" s="59">
        <f>+'Alessandri P2A'!G24</f>
        <v/>
      </c>
      <c r="AK8" s="59">
        <f>+'San Jose de Chuchunco P1A'!G24</f>
        <v/>
      </c>
      <c r="AL8" s="59">
        <f>+'San Jose de Chuchunco P2A'!G24</f>
        <v/>
      </c>
      <c r="AM8" s="59">
        <f>+'San Jose de Chuchunco P3A'!G24</f>
        <v/>
      </c>
      <c r="AN8" s="59">
        <f>+'San Jose de Chuchunco P4A'!G24</f>
        <v/>
      </c>
      <c r="AO8" s="59">
        <f>+'San Jose de Chuchunco P5'!G24</f>
        <v/>
      </c>
      <c r="AP8" s="59">
        <f>+'Jahuel P1'!G24</f>
        <v/>
      </c>
      <c r="AQ8" s="59">
        <f>+'Jahuel P2'!G24</f>
        <v/>
      </c>
      <c r="AR8" s="59">
        <f>+'Jahuel P3'!G24</f>
        <v/>
      </c>
      <c r="AS8" s="59">
        <f>+'Jahuel P4'!G24</f>
        <v/>
      </c>
      <c r="AT8" s="59">
        <f>+'Jardin1 P1A'!G24</f>
        <v/>
      </c>
      <c r="AU8" s="59">
        <f>+'Jardin1 P2A'!G24</f>
        <v/>
      </c>
      <c r="AV8" s="59">
        <f>+'Jardin1 P5'!G24</f>
        <v/>
      </c>
      <c r="AW8" s="59">
        <f>+'Jardin2 P2'!G24</f>
        <v/>
      </c>
      <c r="AX8" s="59">
        <f>+'Jardin2 P3'!G24</f>
        <v/>
      </c>
      <c r="AY8" s="59">
        <f>+'Jardin2 P4'!G24</f>
        <v/>
      </c>
      <c r="AZ8" s="59">
        <f>+'Jardin2 P5'!G24</f>
        <v/>
      </c>
      <c r="BA8" s="59">
        <f>+'Los Bosquinos P1'!G24</f>
        <v/>
      </c>
      <c r="BB8" s="59">
        <f>+'Los Bosquinos P2'!G24</f>
        <v/>
      </c>
      <c r="BC8" s="59">
        <f>+'Santa Adela P1A'!G24</f>
        <v/>
      </c>
      <c r="BD8" s="59">
        <f>+'Santa Adela P2A'!G24</f>
        <v/>
      </c>
      <c r="BE8" s="59">
        <f>+'Santa Adela P3A'!G24</f>
        <v/>
      </c>
      <c r="BF8" s="59">
        <f>+'Santa Adela P6A'!G24</f>
        <v/>
      </c>
      <c r="BG8" s="59">
        <f>+'Santa Adela P8A'!G24</f>
        <v/>
      </c>
      <c r="BH8" s="59">
        <f>+'Santa Adela P9'!G24</f>
        <v/>
      </c>
      <c r="BI8" s="59">
        <f>+'Escobar Williams P2A'!G24</f>
        <v/>
      </c>
      <c r="BJ8" s="59">
        <f>+'Escobar Williams P3A'!G24</f>
        <v/>
      </c>
      <c r="BK8" s="59">
        <f>+'Vista Alegre P2'!G24</f>
        <v/>
      </c>
      <c r="BL8" s="59">
        <f>+'Vista Alegre P3'!G24</f>
        <v/>
      </c>
      <c r="BM8" s="59">
        <f>+'Vista Alegre P4A'!G24</f>
        <v/>
      </c>
      <c r="BN8" s="59">
        <f>+'Vista Alegre P5'!G24</f>
        <v/>
      </c>
      <c r="BO8" s="59">
        <f>+'Los Presidentes P5'!G24</f>
        <v/>
      </c>
      <c r="BP8" s="59">
        <f>+'Los Presidentes P6'!G24</f>
        <v/>
      </c>
      <c r="BQ8" s="59">
        <f>+'Lo Errazuriz P1A'!G24</f>
        <v/>
      </c>
      <c r="BR8" s="59">
        <f>+'Lo Errazuriz P2A'!G24</f>
        <v/>
      </c>
      <c r="BS8" s="59">
        <f>+'Lo Errazuriz P6'!G24</f>
        <v/>
      </c>
      <c r="BT8" s="59">
        <f>+'San Luis P1'!G24</f>
        <v/>
      </c>
      <c r="BU8" s="59">
        <f>+'San Luis P2A'!G24</f>
        <v/>
      </c>
      <c r="BV8" s="59">
        <f>+'San Luis P3A'!G24</f>
        <v/>
      </c>
      <c r="BW8" s="59">
        <f>+'El Tranque P1'!G24</f>
        <v/>
      </c>
      <c r="BX8" s="59">
        <f>+'El Tranque P2A'!G24</f>
        <v/>
      </c>
      <c r="BY8" s="59">
        <f>+'El Tranque P3A'!G24</f>
        <v/>
      </c>
      <c r="BZ8" s="59">
        <f>+'El Tranque P4A'!G24</f>
        <v/>
      </c>
      <c r="CA8" s="59">
        <f>+'El Tranque P5A'!G24</f>
        <v/>
      </c>
      <c r="CB8" s="59">
        <f>+'El tranque P6A'!G24</f>
        <v/>
      </c>
      <c r="CC8">
        <f>+'San Juan 1'!G24</f>
        <v/>
      </c>
      <c r="CD8">
        <f>+'San Juan 2'!G24</f>
        <v/>
      </c>
      <c r="CE8">
        <f>+'Los Alamos 1'!G24</f>
        <v/>
      </c>
      <c r="CF8">
        <f>+'Pajaritos 1A'!G24</f>
        <v/>
      </c>
      <c r="CG8">
        <f>+'Alto Jahuel'!G24</f>
        <v/>
      </c>
      <c r="CH8">
        <f>+Miami!G24</f>
        <v/>
      </c>
      <c r="CI8">
        <f>+'santa adela p10'!G24</f>
        <v/>
      </c>
      <c r="CJ8">
        <f>+'El Tranque 7'!G24</f>
        <v/>
      </c>
    </row>
    <row r="9">
      <c r="A9" s="4" t="n">
        <v>8</v>
      </c>
      <c r="B9" s="59">
        <f>+'Lautaro P1'!G25</f>
        <v/>
      </c>
      <c r="C9">
        <f>+'Lautaro P2'!G25</f>
        <v/>
      </c>
      <c r="D9">
        <f>+'Satelite P6'!G25</f>
        <v/>
      </c>
      <c r="E9">
        <f>+'Satelite P7'!G25</f>
        <v/>
      </c>
      <c r="F9">
        <f>+'El Abrazo P4'!G25</f>
        <v/>
      </c>
      <c r="G9">
        <f>+'El Abrazo P5'!G25</f>
        <v/>
      </c>
      <c r="H9">
        <f>+'Sta Marta P2'!G25</f>
        <v/>
      </c>
      <c r="I9">
        <f>+'Sta Marta P3'!G25</f>
        <v/>
      </c>
      <c r="J9">
        <f>+'Sta Marta P4'!G25</f>
        <v/>
      </c>
      <c r="K9">
        <f>+'Sta Ana Chena'!G25</f>
        <v/>
      </c>
      <c r="L9">
        <f>+'Oreste Plath P1'!G25</f>
        <v/>
      </c>
      <c r="M9">
        <f>+'Oreste Plath P2'!G25</f>
        <v/>
      </c>
      <c r="N9">
        <f>+'Almendral P1A'!G25</f>
        <v/>
      </c>
      <c r="O9">
        <f>+'Almendral 2A'!G25</f>
        <v/>
      </c>
      <c r="P9">
        <f>+'Almendral 3B'!G25</f>
        <v/>
      </c>
      <c r="Q9">
        <f>+'Almendral 4A'!G25</f>
        <v/>
      </c>
      <c r="R9">
        <f>+'Almendral 6A'!G25</f>
        <v/>
      </c>
      <c r="S9">
        <f>+'Almendral 7'!G25</f>
        <v/>
      </c>
      <c r="T9">
        <f>+'Almendral 8'!G25</f>
        <v/>
      </c>
      <c r="U9">
        <f>+'Almendral 9'!G25</f>
        <v/>
      </c>
      <c r="V9">
        <f>+'Maipu Centro P1'!G25</f>
        <v/>
      </c>
      <c r="W9">
        <f>+'Maipu Centro P2'!G25</f>
        <v/>
      </c>
      <c r="X9">
        <f>+'Cerrillos1 P2A'!G25</f>
        <v/>
      </c>
      <c r="Y9">
        <f>+'Cerrillos1 P3A'!G25</f>
        <v/>
      </c>
      <c r="Z9">
        <f>+'Cerrillos1 P4A'!G25</f>
        <v/>
      </c>
      <c r="AA9" s="59">
        <f>+'Cerrillos1 P6'!G25</f>
        <v/>
      </c>
      <c r="AB9" s="59">
        <f>+'Cerrillos2 P1'!G25</f>
        <v/>
      </c>
      <c r="AC9" s="59">
        <f>+'Cerrillos2 P2'!G25</f>
        <v/>
      </c>
      <c r="AD9" s="59">
        <f>+'Versalles1 P1'!G25</f>
        <v/>
      </c>
      <c r="AE9" s="59">
        <f>+'Versalles1 P2'!G25</f>
        <v/>
      </c>
      <c r="AF9" s="59">
        <f>+'Versalles1 P3'!G25</f>
        <v/>
      </c>
      <c r="AG9" s="59">
        <f>+'Versalles2 P1'!G25</f>
        <v/>
      </c>
      <c r="AH9" s="59">
        <f>+'Versalles2 P2'!G25</f>
        <v/>
      </c>
      <c r="AI9" s="59">
        <f>+'Alessandri P1A'!G25</f>
        <v/>
      </c>
      <c r="AJ9" s="59">
        <f>+'Alessandri P2A'!G25</f>
        <v/>
      </c>
      <c r="AK9" s="59">
        <f>+'San Jose de Chuchunco P1A'!G25</f>
        <v/>
      </c>
      <c r="AL9" s="59">
        <f>+'San Jose de Chuchunco P2A'!G25</f>
        <v/>
      </c>
      <c r="AM9" s="59">
        <f>+'San Jose de Chuchunco P3A'!G25</f>
        <v/>
      </c>
      <c r="AN9" s="59">
        <f>+'San Jose de Chuchunco P4A'!G25</f>
        <v/>
      </c>
      <c r="AO9" s="59">
        <f>+'San Jose de Chuchunco P5'!G25</f>
        <v/>
      </c>
      <c r="AP9" s="59">
        <f>+'Jahuel P1'!G25</f>
        <v/>
      </c>
      <c r="AQ9" s="59">
        <f>+'Jahuel P2'!G25</f>
        <v/>
      </c>
      <c r="AR9" s="59">
        <f>+'Jahuel P3'!G25</f>
        <v/>
      </c>
      <c r="AS9" s="59">
        <f>+'Jahuel P4'!G25</f>
        <v/>
      </c>
      <c r="AT9" s="59">
        <f>+'Jardin1 P1A'!G25</f>
        <v/>
      </c>
      <c r="AU9" s="59">
        <f>+'Jardin1 P2A'!G25</f>
        <v/>
      </c>
      <c r="AV9" s="59">
        <f>+'Jardin1 P5'!G25</f>
        <v/>
      </c>
      <c r="AW9" s="59">
        <f>+'Jardin2 P2'!G25</f>
        <v/>
      </c>
      <c r="AX9" s="59">
        <f>+'Jardin2 P3'!G25</f>
        <v/>
      </c>
      <c r="AY9" s="59">
        <f>+'Jardin2 P4'!G25</f>
        <v/>
      </c>
      <c r="AZ9" s="59">
        <f>+'Jardin2 P5'!G25</f>
        <v/>
      </c>
      <c r="BA9" s="59">
        <f>+'Los Bosquinos P1'!G25</f>
        <v/>
      </c>
      <c r="BB9" s="59">
        <f>+'Los Bosquinos P2'!G25</f>
        <v/>
      </c>
      <c r="BC9" s="59">
        <f>+'Santa Adela P1A'!G25</f>
        <v/>
      </c>
      <c r="BD9" s="59">
        <f>+'Santa Adela P2A'!G25</f>
        <v/>
      </c>
      <c r="BE9" s="59">
        <f>+'Santa Adela P3A'!G25</f>
        <v/>
      </c>
      <c r="BF9" s="59">
        <f>+'Santa Adela P6A'!G25</f>
        <v/>
      </c>
      <c r="BG9" s="59">
        <f>+'Santa Adela P8A'!G25</f>
        <v/>
      </c>
      <c r="BH9" s="59">
        <f>+'Santa Adela P9'!G25</f>
        <v/>
      </c>
      <c r="BI9" s="59">
        <f>+'Escobar Williams P2A'!G25</f>
        <v/>
      </c>
      <c r="BJ9" s="59">
        <f>+'Escobar Williams P3A'!G25</f>
        <v/>
      </c>
      <c r="BK9" s="59">
        <f>+'Vista Alegre P2'!G25</f>
        <v/>
      </c>
      <c r="BL9" s="59">
        <f>+'Vista Alegre P3'!G25</f>
        <v/>
      </c>
      <c r="BM9" s="59">
        <f>+'Vista Alegre P4A'!G25</f>
        <v/>
      </c>
      <c r="BN9" s="59">
        <f>+'Vista Alegre P5'!G25</f>
        <v/>
      </c>
      <c r="BO9" s="59">
        <f>+'Los Presidentes P5'!G25</f>
        <v/>
      </c>
      <c r="BP9" s="59">
        <f>+'Los Presidentes P6'!G25</f>
        <v/>
      </c>
      <c r="BQ9" s="59">
        <f>+'Lo Errazuriz P1A'!G25</f>
        <v/>
      </c>
      <c r="BR9" s="59">
        <f>+'Lo Errazuriz P2A'!G25</f>
        <v/>
      </c>
      <c r="BS9" s="59">
        <f>+'Lo Errazuriz P6'!G25</f>
        <v/>
      </c>
      <c r="BT9" s="59">
        <f>+'San Luis P1'!G25</f>
        <v/>
      </c>
      <c r="BU9" s="59">
        <f>+'San Luis P2A'!G25</f>
        <v/>
      </c>
      <c r="BV9" s="59">
        <f>+'San Luis P3A'!G25</f>
        <v/>
      </c>
      <c r="BW9" s="59">
        <f>+'El Tranque P1'!G25</f>
        <v/>
      </c>
      <c r="BX9" s="59">
        <f>+'El Tranque P2A'!G25</f>
        <v/>
      </c>
      <c r="BY9" s="59">
        <f>+'El Tranque P3A'!G25</f>
        <v/>
      </c>
      <c r="BZ9" s="59">
        <f>+'El Tranque P4A'!G25</f>
        <v/>
      </c>
      <c r="CA9" s="59">
        <f>+'El Tranque P5A'!G25</f>
        <v/>
      </c>
      <c r="CB9" s="59">
        <f>+'El tranque P6A'!G25</f>
        <v/>
      </c>
      <c r="CC9">
        <f>+'San Juan 1'!G25</f>
        <v/>
      </c>
      <c r="CD9">
        <f>+'San Juan 2'!G25</f>
        <v/>
      </c>
      <c r="CE9">
        <f>+'Los Alamos 1'!G25</f>
        <v/>
      </c>
      <c r="CF9">
        <f>+'Pajaritos 1A'!G25</f>
        <v/>
      </c>
      <c r="CG9">
        <f>+'Alto Jahuel'!G25</f>
        <v/>
      </c>
      <c r="CH9">
        <f>+Miami!G25</f>
        <v/>
      </c>
      <c r="CI9">
        <f>+'santa adela p10'!G25</f>
        <v/>
      </c>
      <c r="CJ9">
        <f>+'El Tranque 7'!G25</f>
        <v/>
      </c>
    </row>
    <row r="10">
      <c r="A10" s="4" t="n">
        <v>9</v>
      </c>
      <c r="B10" s="59">
        <f>+'Lautaro P1'!G26</f>
        <v/>
      </c>
      <c r="C10">
        <f>+'Lautaro P2'!G26</f>
        <v/>
      </c>
      <c r="D10">
        <f>+'Satelite P6'!G26</f>
        <v/>
      </c>
      <c r="E10">
        <f>+'Satelite P7'!G26</f>
        <v/>
      </c>
      <c r="F10">
        <f>+'El Abrazo P4'!G26</f>
        <v/>
      </c>
      <c r="G10">
        <f>+'El Abrazo P5'!G26</f>
        <v/>
      </c>
      <c r="H10">
        <f>+'Sta Marta P2'!G26</f>
        <v/>
      </c>
      <c r="I10">
        <f>+'Sta Marta P3'!G26</f>
        <v/>
      </c>
      <c r="J10">
        <f>+'Sta Marta P4'!G26</f>
        <v/>
      </c>
      <c r="K10">
        <f>+'Sta Ana Chena'!G26</f>
        <v/>
      </c>
      <c r="L10">
        <f>+'Oreste Plath P1'!G26</f>
        <v/>
      </c>
      <c r="M10">
        <f>+'Oreste Plath P2'!G26</f>
        <v/>
      </c>
      <c r="N10">
        <f>+'Almendral P1A'!G26</f>
        <v/>
      </c>
      <c r="O10">
        <f>+'Almendral 2A'!G26</f>
        <v/>
      </c>
      <c r="P10">
        <f>+'Almendral 3B'!G26</f>
        <v/>
      </c>
      <c r="Q10">
        <f>+'Almendral 4A'!G26</f>
        <v/>
      </c>
      <c r="R10">
        <f>+'Almendral 6A'!G26</f>
        <v/>
      </c>
      <c r="S10">
        <f>+'Almendral 7'!G26</f>
        <v/>
      </c>
      <c r="T10">
        <f>+'Almendral 8'!G26</f>
        <v/>
      </c>
      <c r="U10">
        <f>+'Almendral 9'!G26</f>
        <v/>
      </c>
      <c r="V10">
        <f>+'Maipu Centro P1'!G26</f>
        <v/>
      </c>
      <c r="W10">
        <f>+'Maipu Centro P2'!G26</f>
        <v/>
      </c>
      <c r="X10">
        <f>+'Cerrillos1 P2A'!G26</f>
        <v/>
      </c>
      <c r="Y10">
        <f>+'Cerrillos1 P3A'!G26</f>
        <v/>
      </c>
      <c r="Z10">
        <f>+'Cerrillos1 P4A'!G26</f>
        <v/>
      </c>
      <c r="AA10" s="59">
        <f>+'Cerrillos1 P6'!G26</f>
        <v/>
      </c>
      <c r="AB10" s="59">
        <f>+'Cerrillos2 P1'!G26</f>
        <v/>
      </c>
      <c r="AC10" s="59">
        <f>+'Cerrillos2 P2'!G26</f>
        <v/>
      </c>
      <c r="AD10" s="59">
        <f>+'Versalles1 P1'!G26</f>
        <v/>
      </c>
      <c r="AE10" s="59">
        <f>+'Versalles1 P2'!G26</f>
        <v/>
      </c>
      <c r="AF10" s="59">
        <f>+'Versalles1 P3'!G26</f>
        <v/>
      </c>
      <c r="AG10" s="59">
        <f>+'Versalles2 P1'!G26</f>
        <v/>
      </c>
      <c r="AH10" s="59">
        <f>+'Versalles2 P2'!G26</f>
        <v/>
      </c>
      <c r="AI10" s="59">
        <f>+'Alessandri P1A'!G26</f>
        <v/>
      </c>
      <c r="AJ10" s="59">
        <f>+'Alessandri P2A'!G26</f>
        <v/>
      </c>
      <c r="AK10" s="59">
        <f>+'San Jose de Chuchunco P1A'!G26</f>
        <v/>
      </c>
      <c r="AL10" s="59">
        <f>+'San Jose de Chuchunco P2A'!G26</f>
        <v/>
      </c>
      <c r="AM10" s="59">
        <f>+'San Jose de Chuchunco P3A'!G26</f>
        <v/>
      </c>
      <c r="AN10" s="59">
        <f>+'San Jose de Chuchunco P4A'!G26</f>
        <v/>
      </c>
      <c r="AO10" s="59">
        <f>+'San Jose de Chuchunco P5'!G26</f>
        <v/>
      </c>
      <c r="AP10" s="59">
        <f>+'Jahuel P1'!G26</f>
        <v/>
      </c>
      <c r="AQ10" s="59">
        <f>+'Jahuel P2'!G26</f>
        <v/>
      </c>
      <c r="AR10" s="59">
        <f>+'Jahuel P3'!G26</f>
        <v/>
      </c>
      <c r="AS10" s="59">
        <f>+'Jahuel P4'!G26</f>
        <v/>
      </c>
      <c r="AT10" s="59">
        <f>+'Jardin1 P1A'!G26</f>
        <v/>
      </c>
      <c r="AU10" s="59">
        <f>+'Jardin1 P2A'!G26</f>
        <v/>
      </c>
      <c r="AV10" s="59">
        <f>+'Jardin1 P5'!G26</f>
        <v/>
      </c>
      <c r="AW10" s="59">
        <f>+'Jardin2 P2'!G26</f>
        <v/>
      </c>
      <c r="AX10" s="59">
        <f>+'Jardin2 P3'!G26</f>
        <v/>
      </c>
      <c r="AY10" s="59">
        <f>+'Jardin2 P4'!G26</f>
        <v/>
      </c>
      <c r="AZ10" s="59">
        <f>+'Jardin2 P5'!G26</f>
        <v/>
      </c>
      <c r="BA10" s="59">
        <f>+'Los Bosquinos P1'!G26</f>
        <v/>
      </c>
      <c r="BB10" s="59">
        <f>+'Los Bosquinos P2'!G26</f>
        <v/>
      </c>
      <c r="BC10" s="59">
        <f>+'Santa Adela P1A'!G26</f>
        <v/>
      </c>
      <c r="BD10" s="59">
        <f>+'Santa Adela P2A'!G26</f>
        <v/>
      </c>
      <c r="BE10" s="59">
        <f>+'Santa Adela P3A'!G26</f>
        <v/>
      </c>
      <c r="BF10" s="59">
        <f>+'Santa Adela P6A'!G26</f>
        <v/>
      </c>
      <c r="BG10" s="59">
        <f>+'Santa Adela P8A'!G26</f>
        <v/>
      </c>
      <c r="BH10" s="59">
        <f>+'Santa Adela P9'!G26</f>
        <v/>
      </c>
      <c r="BI10" s="59">
        <f>+'Escobar Williams P2A'!G26</f>
        <v/>
      </c>
      <c r="BJ10" s="59">
        <f>+'Escobar Williams P3A'!G26</f>
        <v/>
      </c>
      <c r="BK10" s="59">
        <f>+'Vista Alegre P2'!G26</f>
        <v/>
      </c>
      <c r="BL10" s="59">
        <f>+'Vista Alegre P3'!G26</f>
        <v/>
      </c>
      <c r="BM10" s="59">
        <f>+'Vista Alegre P4A'!G26</f>
        <v/>
      </c>
      <c r="BN10" s="59">
        <f>+'Vista Alegre P5'!G26</f>
        <v/>
      </c>
      <c r="BO10" s="59">
        <f>+'Los Presidentes P5'!G26</f>
        <v/>
      </c>
      <c r="BP10" s="59">
        <f>+'Los Presidentes P6'!G26</f>
        <v/>
      </c>
      <c r="BQ10" s="59">
        <f>+'Lo Errazuriz P1A'!G26</f>
        <v/>
      </c>
      <c r="BR10" s="59">
        <f>+'Lo Errazuriz P2A'!G26</f>
        <v/>
      </c>
      <c r="BS10" s="59">
        <f>+'Lo Errazuriz P6'!G26</f>
        <v/>
      </c>
      <c r="BT10" s="59">
        <f>+'San Luis P1'!G26</f>
        <v/>
      </c>
      <c r="BU10" s="59">
        <f>+'San Luis P2A'!G26</f>
        <v/>
      </c>
      <c r="BV10" s="59">
        <f>+'San Luis P3A'!G26</f>
        <v/>
      </c>
      <c r="BW10" s="59">
        <f>+'El Tranque P1'!G26</f>
        <v/>
      </c>
      <c r="BX10" s="59">
        <f>+'El Tranque P2A'!G26</f>
        <v/>
      </c>
      <c r="BY10" s="59">
        <f>+'El Tranque P3A'!G26</f>
        <v/>
      </c>
      <c r="BZ10" s="59">
        <f>+'El Tranque P4A'!G26</f>
        <v/>
      </c>
      <c r="CA10" s="59">
        <f>+'El Tranque P5A'!G26</f>
        <v/>
      </c>
      <c r="CB10" s="59">
        <f>+'El tranque P6A'!G26</f>
        <v/>
      </c>
      <c r="CC10">
        <f>+'San Juan 1'!G26</f>
        <v/>
      </c>
      <c r="CD10">
        <f>+'San Juan 2'!G26</f>
        <v/>
      </c>
      <c r="CE10">
        <f>+'Los Alamos 1'!G26</f>
        <v/>
      </c>
      <c r="CF10">
        <f>+'Pajaritos 1A'!G26</f>
        <v/>
      </c>
      <c r="CG10">
        <f>+'Alto Jahuel'!G26</f>
        <v/>
      </c>
      <c r="CH10">
        <f>+Miami!G26</f>
        <v/>
      </c>
      <c r="CI10">
        <f>+'santa adela p10'!G26</f>
        <v/>
      </c>
      <c r="CJ10">
        <f>+'El Tranque 7'!G26</f>
        <v/>
      </c>
    </row>
    <row r="11">
      <c r="A11" s="4" t="n">
        <v>10</v>
      </c>
      <c r="B11" s="59">
        <f>+'Lautaro P1'!G27</f>
        <v/>
      </c>
      <c r="C11">
        <f>+'Lautaro P2'!G27</f>
        <v/>
      </c>
      <c r="D11">
        <f>+'Satelite P6'!G27</f>
        <v/>
      </c>
      <c r="E11">
        <f>+'Satelite P7'!G27</f>
        <v/>
      </c>
      <c r="F11">
        <f>+'El Abrazo P4'!G27</f>
        <v/>
      </c>
      <c r="G11">
        <f>+'El Abrazo P5'!G27</f>
        <v/>
      </c>
      <c r="H11">
        <f>+'Sta Marta P2'!G27</f>
        <v/>
      </c>
      <c r="I11">
        <f>+'Sta Marta P3'!G27</f>
        <v/>
      </c>
      <c r="J11">
        <f>+'Sta Marta P4'!G27</f>
        <v/>
      </c>
      <c r="K11">
        <f>+'Sta Ana Chena'!G27</f>
        <v/>
      </c>
      <c r="L11">
        <f>+'Oreste Plath P1'!G27</f>
        <v/>
      </c>
      <c r="M11">
        <f>+'Oreste Plath P2'!G27</f>
        <v/>
      </c>
      <c r="N11">
        <f>+'Almendral P1A'!G27</f>
        <v/>
      </c>
      <c r="O11">
        <f>+'Almendral 2A'!G27</f>
        <v/>
      </c>
      <c r="P11">
        <f>+'Almendral 3B'!G27</f>
        <v/>
      </c>
      <c r="Q11">
        <f>+'Almendral 4A'!G27</f>
        <v/>
      </c>
      <c r="R11">
        <f>+'Almendral 6A'!G27</f>
        <v/>
      </c>
      <c r="S11">
        <f>+'Almendral 7'!G27</f>
        <v/>
      </c>
      <c r="T11">
        <f>+'Almendral 8'!G27</f>
        <v/>
      </c>
      <c r="U11">
        <f>+'Almendral 9'!G27</f>
        <v/>
      </c>
      <c r="V11">
        <f>+'Maipu Centro P1'!G27</f>
        <v/>
      </c>
      <c r="W11">
        <f>+'Maipu Centro P2'!G27</f>
        <v/>
      </c>
      <c r="X11">
        <f>+'Cerrillos1 P2A'!G27</f>
        <v/>
      </c>
      <c r="Y11">
        <f>+'Cerrillos1 P3A'!G27</f>
        <v/>
      </c>
      <c r="Z11">
        <f>+'Cerrillos1 P4A'!G27</f>
        <v/>
      </c>
      <c r="AA11" s="59">
        <f>+'Cerrillos1 P6'!G27</f>
        <v/>
      </c>
      <c r="AB11" s="59">
        <f>+'Cerrillos2 P1'!G27</f>
        <v/>
      </c>
      <c r="AC11" s="59">
        <f>+'Cerrillos2 P2'!G27</f>
        <v/>
      </c>
      <c r="AD11" s="59">
        <f>+'Versalles1 P1'!G27</f>
        <v/>
      </c>
      <c r="AE11" s="59">
        <f>+'Versalles1 P2'!G27</f>
        <v/>
      </c>
      <c r="AF11" s="59">
        <f>+'Versalles1 P3'!G27</f>
        <v/>
      </c>
      <c r="AG11" s="59">
        <f>+'Versalles2 P1'!G27</f>
        <v/>
      </c>
      <c r="AH11" s="59">
        <f>+'Versalles2 P2'!G27</f>
        <v/>
      </c>
      <c r="AI11" s="59">
        <f>+'Alessandri P1A'!G27</f>
        <v/>
      </c>
      <c r="AJ11" s="59">
        <f>+'Alessandri P2A'!G27</f>
        <v/>
      </c>
      <c r="AK11" s="59">
        <f>+'San Jose de Chuchunco P1A'!G27</f>
        <v/>
      </c>
      <c r="AL11" s="59">
        <f>+'San Jose de Chuchunco P2A'!G27</f>
        <v/>
      </c>
      <c r="AM11" s="59">
        <f>+'San Jose de Chuchunco P3A'!G27</f>
        <v/>
      </c>
      <c r="AN11" s="59">
        <f>+'San Jose de Chuchunco P4A'!G27</f>
        <v/>
      </c>
      <c r="AO11" s="59">
        <f>+'San Jose de Chuchunco P5'!G27</f>
        <v/>
      </c>
      <c r="AP11" s="59">
        <f>+'Jahuel P1'!G27</f>
        <v/>
      </c>
      <c r="AQ11" s="59">
        <f>+'Jahuel P2'!G27</f>
        <v/>
      </c>
      <c r="AR11" s="59">
        <f>+'Jahuel P3'!G27</f>
        <v/>
      </c>
      <c r="AS11" s="59">
        <f>+'Jahuel P4'!G27</f>
        <v/>
      </c>
      <c r="AT11" s="59">
        <f>+'Jardin1 P1A'!G27</f>
        <v/>
      </c>
      <c r="AU11" s="59">
        <f>+'Jardin1 P2A'!G27</f>
        <v/>
      </c>
      <c r="AV11" s="59">
        <f>+'Jardin1 P5'!G27</f>
        <v/>
      </c>
      <c r="AW11" s="59">
        <f>+'Jardin2 P2'!G27</f>
        <v/>
      </c>
      <c r="AX11" s="59">
        <f>+'Jardin2 P3'!G27</f>
        <v/>
      </c>
      <c r="AY11" s="59">
        <f>+'Jardin2 P4'!G27</f>
        <v/>
      </c>
      <c r="AZ11" s="59">
        <f>+'Jardin2 P5'!G27</f>
        <v/>
      </c>
      <c r="BA11" s="59">
        <f>+'Los Bosquinos P1'!G27</f>
        <v/>
      </c>
      <c r="BB11" s="59">
        <f>+'Los Bosquinos P2'!G27</f>
        <v/>
      </c>
      <c r="BC11" s="59">
        <f>+'Santa Adela P1A'!G27</f>
        <v/>
      </c>
      <c r="BD11" s="59">
        <f>+'Santa Adela P2A'!G27</f>
        <v/>
      </c>
      <c r="BE11" s="59">
        <f>+'Santa Adela P3A'!G27</f>
        <v/>
      </c>
      <c r="BF11" s="59">
        <f>+'Santa Adela P6A'!G27</f>
        <v/>
      </c>
      <c r="BG11" s="59">
        <f>+'Santa Adela P8A'!G27</f>
        <v/>
      </c>
      <c r="BH11" s="59">
        <f>+'Santa Adela P9'!G27</f>
        <v/>
      </c>
      <c r="BI11" s="59">
        <f>+'Escobar Williams P2A'!G27</f>
        <v/>
      </c>
      <c r="BJ11" s="59">
        <f>+'Escobar Williams P3A'!G27</f>
        <v/>
      </c>
      <c r="BK11" s="59">
        <f>+'Vista Alegre P2'!G27</f>
        <v/>
      </c>
      <c r="BL11" s="59">
        <f>+'Vista Alegre P3'!G27</f>
        <v/>
      </c>
      <c r="BM11" s="59">
        <f>+'Vista Alegre P4A'!G27</f>
        <v/>
      </c>
      <c r="BN11" s="59">
        <f>+'Vista Alegre P5'!G27</f>
        <v/>
      </c>
      <c r="BO11" s="59">
        <f>+'Los Presidentes P5'!G27</f>
        <v/>
      </c>
      <c r="BP11" s="59">
        <f>+'Los Presidentes P6'!G27</f>
        <v/>
      </c>
      <c r="BQ11" s="59">
        <f>+'Lo Errazuriz P1A'!G27</f>
        <v/>
      </c>
      <c r="BR11" s="59">
        <f>+'Lo Errazuriz P2A'!G27</f>
        <v/>
      </c>
      <c r="BS11" s="59">
        <f>+'Lo Errazuriz P6'!G27</f>
        <v/>
      </c>
      <c r="BT11" s="59">
        <f>+'San Luis P1'!G27</f>
        <v/>
      </c>
      <c r="BU11" s="59">
        <f>+'San Luis P2A'!G27</f>
        <v/>
      </c>
      <c r="BV11" s="59">
        <f>+'San Luis P3A'!G27</f>
        <v/>
      </c>
      <c r="BW11" s="59">
        <f>+'El Tranque P1'!G27</f>
        <v/>
      </c>
      <c r="BX11" s="59">
        <f>+'El Tranque P2A'!G27</f>
        <v/>
      </c>
      <c r="BY11" s="59">
        <f>+'El Tranque P3A'!G27</f>
        <v/>
      </c>
      <c r="BZ11" s="59">
        <f>+'El Tranque P4A'!G27</f>
        <v/>
      </c>
      <c r="CA11" s="59">
        <f>+'El Tranque P5A'!G27</f>
        <v/>
      </c>
      <c r="CB11" s="59">
        <f>+'El tranque P6A'!G27</f>
        <v/>
      </c>
      <c r="CC11">
        <f>+'San Juan 1'!G27</f>
        <v/>
      </c>
      <c r="CD11">
        <f>+'San Juan 2'!G27</f>
        <v/>
      </c>
      <c r="CE11">
        <f>+'Los Alamos 1'!G27</f>
        <v/>
      </c>
      <c r="CF11">
        <f>+'Pajaritos 1A'!G27</f>
        <v/>
      </c>
      <c r="CG11">
        <f>+'Alto Jahuel'!G27</f>
        <v/>
      </c>
      <c r="CH11">
        <f>+Miami!G27</f>
        <v/>
      </c>
      <c r="CI11">
        <f>+'santa adela p10'!G27</f>
        <v/>
      </c>
      <c r="CJ11">
        <f>+'El Tranque 7'!G27</f>
        <v/>
      </c>
    </row>
    <row r="12">
      <c r="A12" s="4" t="n">
        <v>11</v>
      </c>
      <c r="B12" s="59">
        <f>+'Lautaro P1'!G28</f>
        <v/>
      </c>
      <c r="C12">
        <f>+'Lautaro P2'!G28</f>
        <v/>
      </c>
      <c r="D12">
        <f>+'Satelite P6'!G28</f>
        <v/>
      </c>
      <c r="E12">
        <f>+'Satelite P7'!G28</f>
        <v/>
      </c>
      <c r="F12">
        <f>+'El Abrazo P4'!G28</f>
        <v/>
      </c>
      <c r="G12">
        <f>+'El Abrazo P5'!G28</f>
        <v/>
      </c>
      <c r="H12">
        <f>+'Sta Marta P2'!G28</f>
        <v/>
      </c>
      <c r="I12">
        <f>+'Sta Marta P3'!G28</f>
        <v/>
      </c>
      <c r="J12">
        <f>+'Sta Marta P4'!G28</f>
        <v/>
      </c>
      <c r="K12">
        <f>+'Sta Ana Chena'!G28</f>
        <v/>
      </c>
      <c r="L12">
        <f>+'Oreste Plath P1'!G28</f>
        <v/>
      </c>
      <c r="M12">
        <f>+'Oreste Plath P2'!G28</f>
        <v/>
      </c>
      <c r="N12">
        <f>+'Almendral P1A'!G28</f>
        <v/>
      </c>
      <c r="O12">
        <f>+'Almendral 2A'!G28</f>
        <v/>
      </c>
      <c r="P12">
        <f>+'Almendral 3B'!G28</f>
        <v/>
      </c>
      <c r="Q12">
        <f>+'Almendral 4A'!G28</f>
        <v/>
      </c>
      <c r="R12">
        <f>+'Almendral 6A'!G28</f>
        <v/>
      </c>
      <c r="S12">
        <f>+'Almendral 7'!G28</f>
        <v/>
      </c>
      <c r="T12">
        <f>+'Almendral 8'!G28</f>
        <v/>
      </c>
      <c r="U12">
        <f>+'Almendral 9'!G28</f>
        <v/>
      </c>
      <c r="V12">
        <f>+'Maipu Centro P1'!G28</f>
        <v/>
      </c>
      <c r="W12">
        <f>+'Maipu Centro P2'!G28</f>
        <v/>
      </c>
      <c r="X12">
        <f>+'Cerrillos1 P2A'!G28</f>
        <v/>
      </c>
      <c r="Y12">
        <f>+'Cerrillos1 P3A'!G28</f>
        <v/>
      </c>
      <c r="Z12">
        <f>+'Cerrillos1 P4A'!G28</f>
        <v/>
      </c>
      <c r="AA12" s="59">
        <f>+'Cerrillos1 P6'!G28</f>
        <v/>
      </c>
      <c r="AB12" s="59">
        <f>+'Cerrillos2 P1'!G28</f>
        <v/>
      </c>
      <c r="AC12" s="59">
        <f>+'Cerrillos2 P2'!G28</f>
        <v/>
      </c>
      <c r="AD12" s="59">
        <f>+'Versalles1 P1'!G28</f>
        <v/>
      </c>
      <c r="AE12" s="59">
        <f>+'Versalles1 P2'!G28</f>
        <v/>
      </c>
      <c r="AF12" s="59">
        <f>+'Versalles1 P3'!G28</f>
        <v/>
      </c>
      <c r="AG12" s="59">
        <f>+'Versalles2 P1'!G28</f>
        <v/>
      </c>
      <c r="AH12" s="59">
        <f>+'Versalles2 P2'!G28</f>
        <v/>
      </c>
      <c r="AI12" s="59">
        <f>+'Alessandri P1A'!G28</f>
        <v/>
      </c>
      <c r="AJ12" s="59">
        <f>+'Alessandri P2A'!G28</f>
        <v/>
      </c>
      <c r="AK12" s="59">
        <f>+'San Jose de Chuchunco P1A'!G28</f>
        <v/>
      </c>
      <c r="AL12" s="59">
        <f>+'San Jose de Chuchunco P2A'!G28</f>
        <v/>
      </c>
      <c r="AM12" s="59">
        <f>+'San Jose de Chuchunco P3A'!G28</f>
        <v/>
      </c>
      <c r="AN12" s="59">
        <f>+'San Jose de Chuchunco P4A'!G28</f>
        <v/>
      </c>
      <c r="AO12" s="59">
        <f>+'San Jose de Chuchunco P5'!G28</f>
        <v/>
      </c>
      <c r="AP12" s="59">
        <f>+'Jahuel P1'!G28</f>
        <v/>
      </c>
      <c r="AQ12" s="59">
        <f>+'Jahuel P2'!G28</f>
        <v/>
      </c>
      <c r="AR12" s="59">
        <f>+'Jahuel P3'!G28</f>
        <v/>
      </c>
      <c r="AS12" s="59">
        <f>+'Jahuel P4'!G28</f>
        <v/>
      </c>
      <c r="AT12" s="59">
        <f>+'Jardin1 P1A'!G28</f>
        <v/>
      </c>
      <c r="AU12" s="59">
        <f>+'Jardin1 P2A'!G28</f>
        <v/>
      </c>
      <c r="AV12" s="59">
        <f>+'Jardin1 P5'!G28</f>
        <v/>
      </c>
      <c r="AW12" s="59">
        <f>+'Jardin2 P2'!G28</f>
        <v/>
      </c>
      <c r="AX12" s="59">
        <f>+'Jardin2 P3'!G28</f>
        <v/>
      </c>
      <c r="AY12" s="59">
        <f>+'Jardin2 P4'!G28</f>
        <v/>
      </c>
      <c r="AZ12" s="59">
        <f>+'Jardin2 P5'!G28</f>
        <v/>
      </c>
      <c r="BA12" s="59">
        <f>+'Los Bosquinos P1'!G28</f>
        <v/>
      </c>
      <c r="BB12" s="59">
        <f>+'Los Bosquinos P2'!G28</f>
        <v/>
      </c>
      <c r="BC12" s="59">
        <f>+'Santa Adela P1A'!G28</f>
        <v/>
      </c>
      <c r="BD12" s="59">
        <f>+'Santa Adela P2A'!G28</f>
        <v/>
      </c>
      <c r="BE12" s="59">
        <f>+'Santa Adela P3A'!G28</f>
        <v/>
      </c>
      <c r="BF12" s="59">
        <f>+'Santa Adela P6A'!G28</f>
        <v/>
      </c>
      <c r="BG12" s="59">
        <f>+'Santa Adela P8A'!G28</f>
        <v/>
      </c>
      <c r="BH12" s="59">
        <f>+'Santa Adela P9'!G28</f>
        <v/>
      </c>
      <c r="BI12" s="59">
        <f>+'Escobar Williams P2A'!G28</f>
        <v/>
      </c>
      <c r="BJ12" s="59">
        <f>+'Escobar Williams P3A'!G28</f>
        <v/>
      </c>
      <c r="BK12" s="59">
        <f>+'Vista Alegre P2'!G28</f>
        <v/>
      </c>
      <c r="BL12" s="59">
        <f>+'Vista Alegre P3'!G28</f>
        <v/>
      </c>
      <c r="BM12" s="59">
        <f>+'Vista Alegre P4A'!G28</f>
        <v/>
      </c>
      <c r="BN12" s="59">
        <f>+'Vista Alegre P5'!G28</f>
        <v/>
      </c>
      <c r="BO12" s="59">
        <f>+'Los Presidentes P5'!G28</f>
        <v/>
      </c>
      <c r="BP12" s="59">
        <f>+'Los Presidentes P6'!G28</f>
        <v/>
      </c>
      <c r="BQ12" s="59">
        <f>+'Lo Errazuriz P1A'!G28</f>
        <v/>
      </c>
      <c r="BR12" s="59">
        <f>+'Lo Errazuriz P2A'!G28</f>
        <v/>
      </c>
      <c r="BS12" s="59">
        <f>+'Lo Errazuriz P6'!G28</f>
        <v/>
      </c>
      <c r="BT12" s="59">
        <f>+'San Luis P1'!G28</f>
        <v/>
      </c>
      <c r="BU12" s="59">
        <f>+'San Luis P2A'!G28</f>
        <v/>
      </c>
      <c r="BV12" s="59">
        <f>+'San Luis P3A'!G28</f>
        <v/>
      </c>
      <c r="BW12" s="59">
        <f>+'El Tranque P1'!G28</f>
        <v/>
      </c>
      <c r="BX12" s="59">
        <f>+'El Tranque P2A'!G28</f>
        <v/>
      </c>
      <c r="BY12" s="59">
        <f>+'El Tranque P3A'!G28</f>
        <v/>
      </c>
      <c r="BZ12" s="59">
        <f>+'El Tranque P4A'!G28</f>
        <v/>
      </c>
      <c r="CA12" s="59">
        <f>+'El Tranque P5A'!G28</f>
        <v/>
      </c>
      <c r="CB12" s="59">
        <f>+'El tranque P6A'!G28</f>
        <v/>
      </c>
      <c r="CC12">
        <f>+'San Juan 1'!G28</f>
        <v/>
      </c>
      <c r="CD12">
        <f>+'San Juan 2'!G28</f>
        <v/>
      </c>
      <c r="CE12">
        <f>+'Los Alamos 1'!G28</f>
        <v/>
      </c>
      <c r="CF12">
        <f>+'Pajaritos 1A'!G28</f>
        <v/>
      </c>
      <c r="CG12">
        <f>+'Alto Jahuel'!G28</f>
        <v/>
      </c>
      <c r="CH12">
        <f>+Miami!G28</f>
        <v/>
      </c>
      <c r="CI12">
        <f>+'santa adela p10'!G28</f>
        <v/>
      </c>
      <c r="CJ12">
        <f>+'El Tranque 7'!G28</f>
        <v/>
      </c>
    </row>
    <row r="13">
      <c r="A13" s="4" t="n">
        <v>12</v>
      </c>
      <c r="B13" s="59">
        <f>+'Lautaro P1'!G29</f>
        <v/>
      </c>
      <c r="C13">
        <f>+'Lautaro P2'!G29</f>
        <v/>
      </c>
      <c r="D13">
        <f>+'Satelite P6'!G29</f>
        <v/>
      </c>
      <c r="E13">
        <f>+'Satelite P7'!G29</f>
        <v/>
      </c>
      <c r="F13">
        <f>+'El Abrazo P4'!G29</f>
        <v/>
      </c>
      <c r="G13">
        <f>+'El Abrazo P5'!G29</f>
        <v/>
      </c>
      <c r="H13">
        <f>+'Sta Marta P2'!G29</f>
        <v/>
      </c>
      <c r="I13">
        <f>+'Sta Marta P3'!G29</f>
        <v/>
      </c>
      <c r="J13">
        <f>+'Sta Marta P4'!G29</f>
        <v/>
      </c>
      <c r="K13">
        <f>+'Sta Ana Chena'!G29</f>
        <v/>
      </c>
      <c r="L13">
        <f>+'Oreste Plath P1'!G29</f>
        <v/>
      </c>
      <c r="M13">
        <f>+'Oreste Plath P2'!G29</f>
        <v/>
      </c>
      <c r="N13">
        <f>+'Almendral P1A'!G29</f>
        <v/>
      </c>
      <c r="O13">
        <f>+'Almendral 2A'!G29</f>
        <v/>
      </c>
      <c r="P13">
        <f>+'Almendral 3B'!G29</f>
        <v/>
      </c>
      <c r="Q13">
        <f>+'Almendral 4A'!G29</f>
        <v/>
      </c>
      <c r="R13">
        <f>+'Almendral 6A'!G29</f>
        <v/>
      </c>
      <c r="S13">
        <f>+'Almendral 7'!G29</f>
        <v/>
      </c>
      <c r="T13">
        <f>+'Almendral 8'!G29</f>
        <v/>
      </c>
      <c r="U13">
        <f>+'Almendral 9'!G29</f>
        <v/>
      </c>
      <c r="V13">
        <f>+'Maipu Centro P1'!G29</f>
        <v/>
      </c>
      <c r="W13">
        <f>+'Maipu Centro P2'!G29</f>
        <v/>
      </c>
      <c r="X13">
        <f>+'Cerrillos1 P2A'!G29</f>
        <v/>
      </c>
      <c r="Y13">
        <f>+'Cerrillos1 P3A'!G29</f>
        <v/>
      </c>
      <c r="Z13">
        <f>+'Cerrillos1 P4A'!G29</f>
        <v/>
      </c>
      <c r="AA13" s="59">
        <f>+'Cerrillos1 P6'!G29</f>
        <v/>
      </c>
      <c r="AB13" s="59">
        <f>+'Cerrillos2 P1'!G29</f>
        <v/>
      </c>
      <c r="AC13" s="59">
        <f>+'Cerrillos2 P2'!G29</f>
        <v/>
      </c>
      <c r="AD13" s="59">
        <f>+'Versalles1 P1'!G29</f>
        <v/>
      </c>
      <c r="AE13" s="59">
        <f>+'Versalles1 P2'!G29</f>
        <v/>
      </c>
      <c r="AF13" s="59">
        <f>+'Versalles1 P3'!G29</f>
        <v/>
      </c>
      <c r="AG13" s="59">
        <f>+'Versalles2 P1'!G29</f>
        <v/>
      </c>
      <c r="AH13" s="59">
        <f>+'Versalles2 P2'!G29</f>
        <v/>
      </c>
      <c r="AI13" s="59">
        <f>+'Alessandri P1A'!G29</f>
        <v/>
      </c>
      <c r="AJ13" s="59">
        <f>+'Alessandri P2A'!G29</f>
        <v/>
      </c>
      <c r="AK13" s="59">
        <f>+'San Jose de Chuchunco P1A'!G29</f>
        <v/>
      </c>
      <c r="AL13" s="59">
        <f>+'San Jose de Chuchunco P2A'!G29</f>
        <v/>
      </c>
      <c r="AM13" s="59">
        <f>+'San Jose de Chuchunco P3A'!G29</f>
        <v/>
      </c>
      <c r="AN13" s="59">
        <f>+'San Jose de Chuchunco P4A'!G29</f>
        <v/>
      </c>
      <c r="AO13" s="59">
        <f>+'San Jose de Chuchunco P5'!G29</f>
        <v/>
      </c>
      <c r="AP13" s="59">
        <f>+'Jahuel P1'!G29</f>
        <v/>
      </c>
      <c r="AQ13" s="59">
        <f>+'Jahuel P2'!G29</f>
        <v/>
      </c>
      <c r="AR13" s="59">
        <f>+'Jahuel P3'!G29</f>
        <v/>
      </c>
      <c r="AS13" s="59">
        <f>+'Jahuel P4'!G29</f>
        <v/>
      </c>
      <c r="AT13" s="59">
        <f>+'Jardin1 P1A'!G29</f>
        <v/>
      </c>
      <c r="AU13" s="59">
        <f>+'Jardin1 P2A'!G29</f>
        <v/>
      </c>
      <c r="AV13" s="59">
        <f>+'Jardin1 P5'!G29</f>
        <v/>
      </c>
      <c r="AW13" s="59">
        <f>+'Jardin2 P2'!G29</f>
        <v/>
      </c>
      <c r="AX13" s="59">
        <f>+'Jardin2 P3'!G29</f>
        <v/>
      </c>
      <c r="AY13" s="59">
        <f>+'Jardin2 P4'!G29</f>
        <v/>
      </c>
      <c r="AZ13" s="59">
        <f>+'Jardin2 P5'!G29</f>
        <v/>
      </c>
      <c r="BA13" s="59">
        <f>+'Los Bosquinos P1'!G29</f>
        <v/>
      </c>
      <c r="BB13" s="59">
        <f>+'Los Bosquinos P2'!G29</f>
        <v/>
      </c>
      <c r="BC13" s="59">
        <f>+'Santa Adela P1A'!G29</f>
        <v/>
      </c>
      <c r="BD13" s="59">
        <f>+'Santa Adela P2A'!G29</f>
        <v/>
      </c>
      <c r="BE13" s="59">
        <f>+'Santa Adela P3A'!G29</f>
        <v/>
      </c>
      <c r="BF13" s="59">
        <f>+'Santa Adela P6A'!G29</f>
        <v/>
      </c>
      <c r="BG13" s="59">
        <f>+'Santa Adela P8A'!G29</f>
        <v/>
      </c>
      <c r="BH13" s="59">
        <f>+'Santa Adela P9'!G29</f>
        <v/>
      </c>
      <c r="BI13" s="59">
        <f>+'Escobar Williams P2A'!G29</f>
        <v/>
      </c>
      <c r="BJ13" s="59">
        <f>+'Escobar Williams P3A'!G29</f>
        <v/>
      </c>
      <c r="BK13" s="59">
        <f>+'Vista Alegre P2'!G29</f>
        <v/>
      </c>
      <c r="BL13" s="59">
        <f>+'Vista Alegre P3'!G29</f>
        <v/>
      </c>
      <c r="BM13" s="59">
        <f>+'Vista Alegre P4A'!G29</f>
        <v/>
      </c>
      <c r="BN13" s="59">
        <f>+'Vista Alegre P5'!G29</f>
        <v/>
      </c>
      <c r="BO13" s="59">
        <f>+'Los Presidentes P5'!G29</f>
        <v/>
      </c>
      <c r="BP13" s="59">
        <f>+'Los Presidentes P6'!G29</f>
        <v/>
      </c>
      <c r="BQ13" s="59">
        <f>+'Lo Errazuriz P1A'!G29</f>
        <v/>
      </c>
      <c r="BR13" s="59">
        <f>+'Lo Errazuriz P2A'!G29</f>
        <v/>
      </c>
      <c r="BS13" s="59">
        <f>+'Lo Errazuriz P6'!G29</f>
        <v/>
      </c>
      <c r="BT13" s="59">
        <f>+'San Luis P1'!G29</f>
        <v/>
      </c>
      <c r="BU13" s="59">
        <f>+'San Luis P2A'!G29</f>
        <v/>
      </c>
      <c r="BV13" s="59">
        <f>+'San Luis P3A'!G29</f>
        <v/>
      </c>
      <c r="BW13" s="59">
        <f>+'El Tranque P1'!G29</f>
        <v/>
      </c>
      <c r="BX13" s="59">
        <f>+'El Tranque P2A'!G29</f>
        <v/>
      </c>
      <c r="BY13" s="59">
        <f>+'El Tranque P3A'!G29</f>
        <v/>
      </c>
      <c r="BZ13" s="59">
        <f>+'El Tranque P4A'!G29</f>
        <v/>
      </c>
      <c r="CA13" s="59">
        <f>+'El Tranque P5A'!G29</f>
        <v/>
      </c>
      <c r="CB13" s="59">
        <f>+'El tranque P6A'!G29</f>
        <v/>
      </c>
      <c r="CC13">
        <f>+'San Juan 1'!G29</f>
        <v/>
      </c>
      <c r="CD13">
        <f>+'San Juan 2'!G29</f>
        <v/>
      </c>
      <c r="CE13">
        <f>+'Los Alamos 1'!G29</f>
        <v/>
      </c>
      <c r="CF13">
        <f>+'Pajaritos 1A'!G29</f>
        <v/>
      </c>
      <c r="CG13">
        <f>+'Alto Jahuel'!G29</f>
        <v/>
      </c>
      <c r="CH13">
        <f>+Miami!G29</f>
        <v/>
      </c>
      <c r="CI13">
        <f>+'santa adela p10'!G29</f>
        <v/>
      </c>
      <c r="CJ13">
        <f>+'El Tranque 7'!G29</f>
        <v/>
      </c>
    </row>
    <row r="14">
      <c r="A14" s="4" t="n">
        <v>13</v>
      </c>
      <c r="B14" s="59">
        <f>+'Lautaro P1'!G30</f>
        <v/>
      </c>
      <c r="C14">
        <f>+'Lautaro P2'!G30</f>
        <v/>
      </c>
      <c r="D14">
        <f>+'Satelite P6'!G30</f>
        <v/>
      </c>
      <c r="E14">
        <f>+'Satelite P7'!G30</f>
        <v/>
      </c>
      <c r="F14">
        <f>+'El Abrazo P4'!G30</f>
        <v/>
      </c>
      <c r="G14">
        <f>+'El Abrazo P5'!G30</f>
        <v/>
      </c>
      <c r="H14">
        <f>+'Sta Marta P2'!G30</f>
        <v/>
      </c>
      <c r="I14">
        <f>+'Sta Marta P3'!G30</f>
        <v/>
      </c>
      <c r="J14">
        <f>+'Sta Marta P4'!G30</f>
        <v/>
      </c>
      <c r="K14">
        <f>+'Sta Ana Chena'!G30</f>
        <v/>
      </c>
      <c r="L14">
        <f>+'Oreste Plath P1'!G30</f>
        <v/>
      </c>
      <c r="M14">
        <f>+'Oreste Plath P2'!G30</f>
        <v/>
      </c>
      <c r="N14">
        <f>+'Almendral P1A'!G30</f>
        <v/>
      </c>
      <c r="O14">
        <f>+'Almendral 2A'!G30</f>
        <v/>
      </c>
      <c r="P14">
        <f>+'Almendral 3B'!G30</f>
        <v/>
      </c>
      <c r="Q14">
        <f>+'Almendral 4A'!G30</f>
        <v/>
      </c>
      <c r="R14">
        <f>+'Almendral 6A'!G30</f>
        <v/>
      </c>
      <c r="S14">
        <f>+'Almendral 7'!G30</f>
        <v/>
      </c>
      <c r="T14">
        <f>+'Almendral 8'!G30</f>
        <v/>
      </c>
      <c r="U14">
        <f>+'Almendral 9'!G30</f>
        <v/>
      </c>
      <c r="V14">
        <f>+'Maipu Centro P1'!G30</f>
        <v/>
      </c>
      <c r="W14">
        <f>+'Maipu Centro P2'!G30</f>
        <v/>
      </c>
      <c r="X14">
        <f>+'Cerrillos1 P2A'!G30</f>
        <v/>
      </c>
      <c r="Y14">
        <f>+'Cerrillos1 P3A'!G30</f>
        <v/>
      </c>
      <c r="Z14">
        <f>+'Cerrillos1 P4A'!G30</f>
        <v/>
      </c>
      <c r="AA14" s="59">
        <f>+'Cerrillos1 P6'!G30</f>
        <v/>
      </c>
      <c r="AB14" s="59">
        <f>+'Cerrillos2 P1'!G30</f>
        <v/>
      </c>
      <c r="AC14" s="59">
        <f>+'Cerrillos2 P2'!G30</f>
        <v/>
      </c>
      <c r="AD14" s="59">
        <f>+'Versalles1 P1'!G30</f>
        <v/>
      </c>
      <c r="AE14" s="59">
        <f>+'Versalles1 P2'!G30</f>
        <v/>
      </c>
      <c r="AF14" s="59">
        <f>+'Versalles1 P3'!G30</f>
        <v/>
      </c>
      <c r="AG14" s="59">
        <f>+'Versalles2 P1'!G30</f>
        <v/>
      </c>
      <c r="AH14" s="59">
        <f>+'Versalles2 P2'!G30</f>
        <v/>
      </c>
      <c r="AI14" s="59">
        <f>+'Alessandri P1A'!G30</f>
        <v/>
      </c>
      <c r="AJ14" s="59">
        <f>+'Alessandri P2A'!G30</f>
        <v/>
      </c>
      <c r="AK14" s="59">
        <f>+'San Jose de Chuchunco P1A'!G30</f>
        <v/>
      </c>
      <c r="AL14" s="59">
        <f>+'San Jose de Chuchunco P2A'!G30</f>
        <v/>
      </c>
      <c r="AM14" s="59">
        <f>+'San Jose de Chuchunco P3A'!G30</f>
        <v/>
      </c>
      <c r="AN14" s="59">
        <f>+'San Jose de Chuchunco P4A'!G30</f>
        <v/>
      </c>
      <c r="AO14" s="59">
        <f>+'San Jose de Chuchunco P5'!G30</f>
        <v/>
      </c>
      <c r="AP14" s="59">
        <f>+'Jahuel P1'!G30</f>
        <v/>
      </c>
      <c r="AQ14" s="59">
        <f>+'Jahuel P2'!G30</f>
        <v/>
      </c>
      <c r="AR14" s="59">
        <f>+'Jahuel P3'!G30</f>
        <v/>
      </c>
      <c r="AS14" s="59">
        <f>+'Jahuel P4'!G30</f>
        <v/>
      </c>
      <c r="AT14" s="59">
        <f>+'Jardin1 P1A'!G30</f>
        <v/>
      </c>
      <c r="AU14" s="59">
        <f>+'Jardin1 P2A'!G30</f>
        <v/>
      </c>
      <c r="AV14" s="59">
        <f>+'Jardin1 P5'!G30</f>
        <v/>
      </c>
      <c r="AW14" s="59">
        <f>+'Jardin2 P2'!G30</f>
        <v/>
      </c>
      <c r="AX14" s="59">
        <f>+'Jardin2 P3'!G30</f>
        <v/>
      </c>
      <c r="AY14" s="59">
        <f>+'Jardin2 P4'!G30</f>
        <v/>
      </c>
      <c r="AZ14" s="59">
        <f>+'Jardin2 P5'!G30</f>
        <v/>
      </c>
      <c r="BA14" s="59">
        <f>+'Los Bosquinos P1'!G30</f>
        <v/>
      </c>
      <c r="BB14" s="59">
        <f>+'Los Bosquinos P2'!G30</f>
        <v/>
      </c>
      <c r="BC14" s="59">
        <f>+'Santa Adela P1A'!G30</f>
        <v/>
      </c>
      <c r="BD14" s="59">
        <f>+'Santa Adela P2A'!G30</f>
        <v/>
      </c>
      <c r="BE14" s="59">
        <f>+'Santa Adela P3A'!G30</f>
        <v/>
      </c>
      <c r="BF14" s="59">
        <f>+'Santa Adela P6A'!G30</f>
        <v/>
      </c>
      <c r="BG14" s="59">
        <f>+'Santa Adela P8A'!G30</f>
        <v/>
      </c>
      <c r="BH14" s="59">
        <f>+'Santa Adela P9'!G30</f>
        <v/>
      </c>
      <c r="BI14" s="59">
        <f>+'Escobar Williams P2A'!G30</f>
        <v/>
      </c>
      <c r="BJ14" s="59">
        <f>+'Escobar Williams P3A'!G30</f>
        <v/>
      </c>
      <c r="BK14" s="59">
        <f>+'Vista Alegre P2'!G30</f>
        <v/>
      </c>
      <c r="BL14" s="59">
        <f>+'Vista Alegre P3'!G30</f>
        <v/>
      </c>
      <c r="BM14" s="59">
        <f>+'Vista Alegre P4A'!G30</f>
        <v/>
      </c>
      <c r="BN14" s="59">
        <f>+'Vista Alegre P5'!G30</f>
        <v/>
      </c>
      <c r="BO14" s="59">
        <f>+'Los Presidentes P5'!G30</f>
        <v/>
      </c>
      <c r="BP14" s="59">
        <f>+'Los Presidentes P6'!G30</f>
        <v/>
      </c>
      <c r="BQ14" s="59">
        <f>+'Lo Errazuriz P1A'!G30</f>
        <v/>
      </c>
      <c r="BR14" s="59">
        <f>+'Lo Errazuriz P2A'!G30</f>
        <v/>
      </c>
      <c r="BS14" s="59">
        <f>+'Lo Errazuriz P6'!G30</f>
        <v/>
      </c>
      <c r="BT14" s="59">
        <f>+'San Luis P1'!G30</f>
        <v/>
      </c>
      <c r="BU14" s="59">
        <f>+'San Luis P2A'!G30</f>
        <v/>
      </c>
      <c r="BV14" s="59">
        <f>+'San Luis P3A'!G30</f>
        <v/>
      </c>
      <c r="BW14" s="59">
        <f>+'El Tranque P1'!G30</f>
        <v/>
      </c>
      <c r="BX14" s="59">
        <f>+'El Tranque P2A'!G30</f>
        <v/>
      </c>
      <c r="BY14" s="59">
        <f>+'El Tranque P3A'!G30</f>
        <v/>
      </c>
      <c r="BZ14" s="59">
        <f>+'El Tranque P4A'!G30</f>
        <v/>
      </c>
      <c r="CA14" s="59">
        <f>+'El Tranque P5A'!G30</f>
        <v/>
      </c>
      <c r="CB14" s="59">
        <f>+'El tranque P6A'!G30</f>
        <v/>
      </c>
      <c r="CC14">
        <f>+'San Juan 1'!G30</f>
        <v/>
      </c>
      <c r="CD14">
        <f>+'San Juan 2'!G30</f>
        <v/>
      </c>
      <c r="CE14">
        <f>+'Los Alamos 1'!G30</f>
        <v/>
      </c>
      <c r="CF14">
        <f>+'Pajaritos 1A'!G30</f>
        <v/>
      </c>
      <c r="CG14">
        <f>+'Alto Jahuel'!G30</f>
        <v/>
      </c>
      <c r="CH14">
        <f>+Miami!G30</f>
        <v/>
      </c>
      <c r="CI14">
        <f>+'santa adela p10'!G30</f>
        <v/>
      </c>
      <c r="CJ14">
        <f>+'El Tranque 7'!G30</f>
        <v/>
      </c>
    </row>
    <row r="15">
      <c r="A15" s="4" t="n">
        <v>14</v>
      </c>
      <c r="B15" s="59">
        <f>+'Lautaro P1'!G31</f>
        <v/>
      </c>
      <c r="C15">
        <f>+'Lautaro P2'!G31</f>
        <v/>
      </c>
      <c r="D15">
        <f>+'Satelite P6'!G31</f>
        <v/>
      </c>
      <c r="E15">
        <f>+'Satelite P7'!G31</f>
        <v/>
      </c>
      <c r="F15">
        <f>+'El Abrazo P4'!G31</f>
        <v/>
      </c>
      <c r="G15">
        <f>+'El Abrazo P5'!G31</f>
        <v/>
      </c>
      <c r="H15">
        <f>+'Sta Marta P2'!G31</f>
        <v/>
      </c>
      <c r="I15">
        <f>+'Sta Marta P3'!G31</f>
        <v/>
      </c>
      <c r="J15">
        <f>+'Sta Marta P4'!G31</f>
        <v/>
      </c>
      <c r="K15">
        <f>+'Sta Ana Chena'!G31</f>
        <v/>
      </c>
      <c r="L15">
        <f>+'Oreste Plath P1'!G31</f>
        <v/>
      </c>
      <c r="M15">
        <f>+'Oreste Plath P2'!G31</f>
        <v/>
      </c>
      <c r="N15">
        <f>+'Almendral P1A'!G31</f>
        <v/>
      </c>
      <c r="O15">
        <f>+'Almendral 2A'!G31</f>
        <v/>
      </c>
      <c r="P15">
        <f>+'Almendral 3B'!G31</f>
        <v/>
      </c>
      <c r="Q15">
        <f>+'Almendral 4A'!G31</f>
        <v/>
      </c>
      <c r="R15">
        <f>+'Almendral 6A'!G31</f>
        <v/>
      </c>
      <c r="S15">
        <f>+'Almendral 7'!G31</f>
        <v/>
      </c>
      <c r="T15">
        <f>+'Almendral 8'!G31</f>
        <v/>
      </c>
      <c r="U15">
        <f>+'Almendral 9'!G31</f>
        <v/>
      </c>
      <c r="V15">
        <f>+'Maipu Centro P1'!G31</f>
        <v/>
      </c>
      <c r="W15">
        <f>+'Maipu Centro P2'!G31</f>
        <v/>
      </c>
      <c r="X15">
        <f>+'Cerrillos1 P2A'!G31</f>
        <v/>
      </c>
      <c r="Y15">
        <f>+'Cerrillos1 P3A'!G31</f>
        <v/>
      </c>
      <c r="Z15">
        <f>+'Cerrillos1 P4A'!G31</f>
        <v/>
      </c>
      <c r="AA15" s="59">
        <f>+'Cerrillos1 P6'!G31</f>
        <v/>
      </c>
      <c r="AB15" s="59">
        <f>+'Cerrillos2 P1'!G31</f>
        <v/>
      </c>
      <c r="AC15" s="59">
        <f>+'Cerrillos2 P2'!G31</f>
        <v/>
      </c>
      <c r="AD15" s="59">
        <f>+'Versalles1 P1'!G31</f>
        <v/>
      </c>
      <c r="AE15" s="59">
        <f>+'Versalles1 P2'!G31</f>
        <v/>
      </c>
      <c r="AF15" s="59">
        <f>+'Versalles1 P3'!G31</f>
        <v/>
      </c>
      <c r="AG15" s="59">
        <f>+'Versalles2 P1'!G31</f>
        <v/>
      </c>
      <c r="AH15" s="59">
        <f>+'Versalles2 P2'!G31</f>
        <v/>
      </c>
      <c r="AI15" s="59">
        <f>+'Alessandri P1A'!G31</f>
        <v/>
      </c>
      <c r="AJ15" s="59">
        <f>+'Alessandri P2A'!G31</f>
        <v/>
      </c>
      <c r="AK15" s="59">
        <f>+'San Jose de Chuchunco P1A'!G31</f>
        <v/>
      </c>
      <c r="AL15" s="59">
        <f>+'San Jose de Chuchunco P2A'!G31</f>
        <v/>
      </c>
      <c r="AM15" s="59">
        <f>+'San Jose de Chuchunco P3A'!G31</f>
        <v/>
      </c>
      <c r="AN15" s="59">
        <f>+'San Jose de Chuchunco P4A'!G31</f>
        <v/>
      </c>
      <c r="AO15" s="59">
        <f>+'San Jose de Chuchunco P5'!G31</f>
        <v/>
      </c>
      <c r="AP15" s="59">
        <f>+'Jahuel P1'!G31</f>
        <v/>
      </c>
      <c r="AQ15" s="59">
        <f>+'Jahuel P2'!G31</f>
        <v/>
      </c>
      <c r="AR15" s="59">
        <f>+'Jahuel P3'!G31</f>
        <v/>
      </c>
      <c r="AS15" s="59">
        <f>+'Jahuel P4'!G31</f>
        <v/>
      </c>
      <c r="AT15" s="59">
        <f>+'Jardin1 P1A'!G31</f>
        <v/>
      </c>
      <c r="AU15" s="59">
        <f>+'Jardin1 P2A'!G31</f>
        <v/>
      </c>
      <c r="AV15" s="59">
        <f>+'Jardin1 P5'!G31</f>
        <v/>
      </c>
      <c r="AW15" s="59">
        <f>+'Jardin2 P2'!G31</f>
        <v/>
      </c>
      <c r="AX15" s="59">
        <f>+'Jardin2 P3'!G31</f>
        <v/>
      </c>
      <c r="AY15" s="59">
        <f>+'Jardin2 P4'!G31</f>
        <v/>
      </c>
      <c r="AZ15" s="59">
        <f>+'Jardin2 P5'!G31</f>
        <v/>
      </c>
      <c r="BA15" s="59">
        <f>+'Los Bosquinos P1'!G31</f>
        <v/>
      </c>
      <c r="BB15" s="59">
        <f>+'Los Bosquinos P2'!G31</f>
        <v/>
      </c>
      <c r="BC15" s="59">
        <f>+'Santa Adela P1A'!G31</f>
        <v/>
      </c>
      <c r="BD15" s="59">
        <f>+'Santa Adela P2A'!G31</f>
        <v/>
      </c>
      <c r="BE15" s="59">
        <f>+'Santa Adela P3A'!G31</f>
        <v/>
      </c>
      <c r="BF15" s="59">
        <f>+'Santa Adela P6A'!G31</f>
        <v/>
      </c>
      <c r="BG15" s="59">
        <f>+'Santa Adela P8A'!G31</f>
        <v/>
      </c>
      <c r="BH15" s="59">
        <f>+'Santa Adela P9'!G31</f>
        <v/>
      </c>
      <c r="BI15" s="59">
        <f>+'Escobar Williams P2A'!G31</f>
        <v/>
      </c>
      <c r="BJ15" s="59">
        <f>+'Escobar Williams P3A'!G31</f>
        <v/>
      </c>
      <c r="BK15" s="59">
        <f>+'Vista Alegre P2'!G31</f>
        <v/>
      </c>
      <c r="BL15" s="59">
        <f>+'Vista Alegre P3'!G31</f>
        <v/>
      </c>
      <c r="BM15" s="59">
        <f>+'Vista Alegre P4A'!G31</f>
        <v/>
      </c>
      <c r="BN15" s="59">
        <f>+'Vista Alegre P5'!G31</f>
        <v/>
      </c>
      <c r="BO15" s="59">
        <f>+'Los Presidentes P5'!G31</f>
        <v/>
      </c>
      <c r="BP15" s="59">
        <f>+'Los Presidentes P6'!G31</f>
        <v/>
      </c>
      <c r="BQ15" s="59">
        <f>+'Lo Errazuriz P1A'!G31</f>
        <v/>
      </c>
      <c r="BR15" s="59">
        <f>+'Lo Errazuriz P2A'!G31</f>
        <v/>
      </c>
      <c r="BS15" s="59">
        <f>+'Lo Errazuriz P6'!G31</f>
        <v/>
      </c>
      <c r="BT15" s="59">
        <f>+'San Luis P1'!G31</f>
        <v/>
      </c>
      <c r="BU15" s="59">
        <f>+'San Luis P2A'!G31</f>
        <v/>
      </c>
      <c r="BV15" s="59">
        <f>+'San Luis P3A'!G31</f>
        <v/>
      </c>
      <c r="BW15" s="59">
        <f>+'El Tranque P1'!G31</f>
        <v/>
      </c>
      <c r="BX15" s="59">
        <f>+'El Tranque P2A'!G31</f>
        <v/>
      </c>
      <c r="BY15" s="59">
        <f>+'El Tranque P3A'!G31</f>
        <v/>
      </c>
      <c r="BZ15" s="59">
        <f>+'El Tranque P4A'!G31</f>
        <v/>
      </c>
      <c r="CA15" s="59">
        <f>+'El Tranque P5A'!G31</f>
        <v/>
      </c>
      <c r="CB15" s="59">
        <f>+'El tranque P6A'!G31</f>
        <v/>
      </c>
      <c r="CC15">
        <f>+'San Juan 1'!G31</f>
        <v/>
      </c>
      <c r="CD15">
        <f>+'San Juan 2'!G31</f>
        <v/>
      </c>
      <c r="CE15">
        <f>+'Los Alamos 1'!G31</f>
        <v/>
      </c>
      <c r="CF15">
        <f>+'Pajaritos 1A'!G31</f>
        <v/>
      </c>
      <c r="CG15">
        <f>+'Alto Jahuel'!G31</f>
        <v/>
      </c>
      <c r="CH15">
        <f>+Miami!G31</f>
        <v/>
      </c>
      <c r="CI15">
        <f>+'santa adela p10'!G31</f>
        <v/>
      </c>
      <c r="CJ15">
        <f>+'El Tranque 7'!G31</f>
        <v/>
      </c>
    </row>
    <row r="16">
      <c r="A16" s="4" t="n">
        <v>15</v>
      </c>
      <c r="B16" s="59">
        <f>+'Lautaro P1'!G32</f>
        <v/>
      </c>
      <c r="C16">
        <f>+'Lautaro P2'!G32</f>
        <v/>
      </c>
      <c r="D16">
        <f>+'Satelite P6'!G32</f>
        <v/>
      </c>
      <c r="E16">
        <f>+'Satelite P7'!G32</f>
        <v/>
      </c>
      <c r="F16">
        <f>+'El Abrazo P4'!G32</f>
        <v/>
      </c>
      <c r="G16">
        <f>+'El Abrazo P5'!G32</f>
        <v/>
      </c>
      <c r="H16">
        <f>+'Sta Marta P2'!G32</f>
        <v/>
      </c>
      <c r="I16">
        <f>+'Sta Marta P3'!G32</f>
        <v/>
      </c>
      <c r="J16">
        <f>+'Sta Marta P4'!G32</f>
        <v/>
      </c>
      <c r="K16">
        <f>+'Sta Ana Chena'!G32</f>
        <v/>
      </c>
      <c r="L16">
        <f>+'Oreste Plath P1'!G32</f>
        <v/>
      </c>
      <c r="M16">
        <f>+'Oreste Plath P2'!G32</f>
        <v/>
      </c>
      <c r="N16">
        <f>+'Almendral P1A'!G32</f>
        <v/>
      </c>
      <c r="O16">
        <f>+'Almendral 2A'!G32</f>
        <v/>
      </c>
      <c r="P16">
        <f>+'Almendral 3B'!G32</f>
        <v/>
      </c>
      <c r="Q16">
        <f>+'Almendral 4A'!G32</f>
        <v/>
      </c>
      <c r="R16">
        <f>+'Almendral 6A'!G32</f>
        <v/>
      </c>
      <c r="S16">
        <f>+'Almendral 7'!G32</f>
        <v/>
      </c>
      <c r="T16">
        <f>+'Almendral 8'!G32</f>
        <v/>
      </c>
      <c r="U16">
        <f>+'Almendral 9'!G32</f>
        <v/>
      </c>
      <c r="V16">
        <f>+'Maipu Centro P1'!G32</f>
        <v/>
      </c>
      <c r="W16">
        <f>+'Maipu Centro P2'!G32</f>
        <v/>
      </c>
      <c r="X16">
        <f>+'Cerrillos1 P2A'!G32</f>
        <v/>
      </c>
      <c r="Y16">
        <f>+'Cerrillos1 P3A'!G32</f>
        <v/>
      </c>
      <c r="Z16">
        <f>+'Cerrillos1 P4A'!G32</f>
        <v/>
      </c>
      <c r="AA16" s="59">
        <f>+'Cerrillos1 P6'!G32</f>
        <v/>
      </c>
      <c r="AB16" s="59">
        <f>+'Cerrillos2 P1'!G32</f>
        <v/>
      </c>
      <c r="AC16" s="59">
        <f>+'Cerrillos2 P2'!G32</f>
        <v/>
      </c>
      <c r="AD16" s="59">
        <f>+'Versalles1 P1'!G32</f>
        <v/>
      </c>
      <c r="AE16" s="59">
        <f>+'Versalles1 P2'!G32</f>
        <v/>
      </c>
      <c r="AF16" s="59">
        <f>+'Versalles1 P3'!G32</f>
        <v/>
      </c>
      <c r="AG16" s="59">
        <f>+'Versalles2 P1'!G32</f>
        <v/>
      </c>
      <c r="AH16" s="59">
        <f>+'Versalles2 P2'!G32</f>
        <v/>
      </c>
      <c r="AI16" s="59">
        <f>+'Alessandri P1A'!G32</f>
        <v/>
      </c>
      <c r="AJ16" s="59">
        <f>+'Alessandri P2A'!G32</f>
        <v/>
      </c>
      <c r="AK16" s="59">
        <f>+'San Jose de Chuchunco P1A'!G32</f>
        <v/>
      </c>
      <c r="AL16" s="59">
        <f>+'San Jose de Chuchunco P2A'!G32</f>
        <v/>
      </c>
      <c r="AM16" s="59">
        <f>+'San Jose de Chuchunco P3A'!G32</f>
        <v/>
      </c>
      <c r="AN16" s="59">
        <f>+'San Jose de Chuchunco P4A'!G32</f>
        <v/>
      </c>
      <c r="AO16" s="59">
        <f>+'San Jose de Chuchunco P5'!G32</f>
        <v/>
      </c>
      <c r="AP16" s="59">
        <f>+'Jahuel P1'!G32</f>
        <v/>
      </c>
      <c r="AQ16" s="59">
        <f>+'Jahuel P2'!G32</f>
        <v/>
      </c>
      <c r="AR16" s="59">
        <f>+'Jahuel P3'!G32</f>
        <v/>
      </c>
      <c r="AS16" s="59">
        <f>+'Jahuel P4'!G32</f>
        <v/>
      </c>
      <c r="AT16" s="59">
        <f>+'Jardin1 P1A'!G32</f>
        <v/>
      </c>
      <c r="AU16" s="59">
        <f>+'Jardin1 P2A'!G32</f>
        <v/>
      </c>
      <c r="AV16" s="59">
        <f>+'Jardin1 P5'!G32</f>
        <v/>
      </c>
      <c r="AW16" s="59">
        <f>+'Jardin2 P2'!G32</f>
        <v/>
      </c>
      <c r="AX16" s="59">
        <f>+'Jardin2 P3'!G32</f>
        <v/>
      </c>
      <c r="AY16" s="59">
        <f>+'Jardin2 P4'!G32</f>
        <v/>
      </c>
      <c r="AZ16" s="59">
        <f>+'Jardin2 P5'!G32</f>
        <v/>
      </c>
      <c r="BA16" s="59">
        <f>+'Los Bosquinos P1'!G32</f>
        <v/>
      </c>
      <c r="BB16" s="59">
        <f>+'Los Bosquinos P2'!G32</f>
        <v/>
      </c>
      <c r="BC16" s="59">
        <f>+'Santa Adela P1A'!G32</f>
        <v/>
      </c>
      <c r="BD16" s="59">
        <f>+'Santa Adela P2A'!G32</f>
        <v/>
      </c>
      <c r="BE16" s="59">
        <f>+'Santa Adela P3A'!G32</f>
        <v/>
      </c>
      <c r="BF16" s="59">
        <f>+'Santa Adela P6A'!G32</f>
        <v/>
      </c>
      <c r="BG16" s="59">
        <f>+'Santa Adela P8A'!G32</f>
        <v/>
      </c>
      <c r="BH16" s="59">
        <f>+'Santa Adela P9'!G32</f>
        <v/>
      </c>
      <c r="BI16" s="59">
        <f>+'Escobar Williams P2A'!G32</f>
        <v/>
      </c>
      <c r="BJ16" s="59">
        <f>+'Escobar Williams P3A'!G32</f>
        <v/>
      </c>
      <c r="BK16" s="59">
        <f>+'Vista Alegre P2'!G32</f>
        <v/>
      </c>
      <c r="BL16" s="59">
        <f>+'Vista Alegre P3'!G32</f>
        <v/>
      </c>
      <c r="BM16" s="59">
        <f>+'Vista Alegre P4A'!G32</f>
        <v/>
      </c>
      <c r="BN16" s="59">
        <f>+'Vista Alegre P5'!G32</f>
        <v/>
      </c>
      <c r="BO16" s="59">
        <f>+'Los Presidentes P5'!G32</f>
        <v/>
      </c>
      <c r="BP16" s="59">
        <f>+'Los Presidentes P6'!G32</f>
        <v/>
      </c>
      <c r="BQ16" s="59">
        <f>+'Lo Errazuriz P1A'!G32</f>
        <v/>
      </c>
      <c r="BR16" s="59">
        <f>+'Lo Errazuriz P2A'!G32</f>
        <v/>
      </c>
      <c r="BS16" s="59">
        <f>+'Lo Errazuriz P6'!G32</f>
        <v/>
      </c>
      <c r="BT16" s="59">
        <f>+'San Luis P1'!G32</f>
        <v/>
      </c>
      <c r="BU16" s="59">
        <f>+'San Luis P2A'!G32</f>
        <v/>
      </c>
      <c r="BV16" s="59">
        <f>+'San Luis P3A'!G32</f>
        <v/>
      </c>
      <c r="BW16" s="59">
        <f>+'El Tranque P1'!G32</f>
        <v/>
      </c>
      <c r="BX16" s="59">
        <f>+'El Tranque P2A'!G32</f>
        <v/>
      </c>
      <c r="BY16" s="59">
        <f>+'El Tranque P3A'!G32</f>
        <v/>
      </c>
      <c r="BZ16" s="59">
        <f>+'El Tranque P4A'!G32</f>
        <v/>
      </c>
      <c r="CA16" s="59">
        <f>+'El Tranque P5A'!G32</f>
        <v/>
      </c>
      <c r="CB16" s="59">
        <f>+'El tranque P6A'!G32</f>
        <v/>
      </c>
      <c r="CC16">
        <f>+'San Juan 1'!G32</f>
        <v/>
      </c>
      <c r="CD16">
        <f>+'San Juan 2'!G32</f>
        <v/>
      </c>
      <c r="CE16">
        <f>+'Los Alamos 1'!G32</f>
        <v/>
      </c>
      <c r="CF16">
        <f>+'Pajaritos 1A'!G32</f>
        <v/>
      </c>
      <c r="CG16">
        <f>+'Alto Jahuel'!G32</f>
        <v/>
      </c>
      <c r="CH16">
        <f>+Miami!G32</f>
        <v/>
      </c>
      <c r="CI16">
        <f>+'santa adela p10'!G32</f>
        <v/>
      </c>
      <c r="CJ16">
        <f>+'El Tranque 7'!G32</f>
        <v/>
      </c>
    </row>
    <row r="17">
      <c r="A17" s="4" t="n">
        <v>30</v>
      </c>
      <c r="B17" s="59">
        <f>+'Lautaro P1'!G33</f>
        <v/>
      </c>
      <c r="C17">
        <f>+'Lautaro P2'!G33</f>
        <v/>
      </c>
      <c r="D17">
        <f>+'Satelite P6'!G33</f>
        <v/>
      </c>
      <c r="E17">
        <f>+'Satelite P7'!G33</f>
        <v/>
      </c>
      <c r="F17">
        <f>+'El Abrazo P4'!G33</f>
        <v/>
      </c>
      <c r="G17">
        <f>+'El Abrazo P5'!G33</f>
        <v/>
      </c>
      <c r="H17">
        <f>+'Sta Marta P2'!G33</f>
        <v/>
      </c>
      <c r="I17">
        <f>+'Sta Marta P3'!G33</f>
        <v/>
      </c>
      <c r="J17">
        <f>+'Sta Marta P4'!G33</f>
        <v/>
      </c>
      <c r="K17">
        <f>+'Sta Ana Chena'!G33</f>
        <v/>
      </c>
      <c r="L17">
        <f>+'Oreste Plath P1'!G33</f>
        <v/>
      </c>
      <c r="M17">
        <f>+'Oreste Plath P2'!G33</f>
        <v/>
      </c>
      <c r="N17">
        <f>+'Almendral P1A'!G33</f>
        <v/>
      </c>
      <c r="O17">
        <f>+'Almendral 2A'!G33</f>
        <v/>
      </c>
      <c r="P17">
        <f>+'Almendral 3B'!G33</f>
        <v/>
      </c>
      <c r="Q17">
        <f>+'Almendral 4A'!G33</f>
        <v/>
      </c>
      <c r="R17">
        <f>+'Almendral 6A'!G33</f>
        <v/>
      </c>
      <c r="S17">
        <f>+'Almendral 7'!G33</f>
        <v/>
      </c>
      <c r="T17">
        <f>+'Almendral 8'!G33</f>
        <v/>
      </c>
      <c r="U17">
        <f>+'Almendral 9'!G33</f>
        <v/>
      </c>
      <c r="V17">
        <f>+'Maipu Centro P1'!G33</f>
        <v/>
      </c>
      <c r="W17">
        <f>+'Maipu Centro P2'!G33</f>
        <v/>
      </c>
      <c r="X17">
        <f>+'Cerrillos1 P2A'!G33</f>
        <v/>
      </c>
      <c r="Y17">
        <f>+'Cerrillos1 P3A'!G33</f>
        <v/>
      </c>
      <c r="Z17">
        <f>+'Cerrillos1 P4A'!G33</f>
        <v/>
      </c>
      <c r="AA17" s="59">
        <f>+'Cerrillos1 P6'!G33</f>
        <v/>
      </c>
      <c r="AB17" s="59">
        <f>+'Cerrillos2 P1'!G33</f>
        <v/>
      </c>
      <c r="AC17" s="59">
        <f>+'Cerrillos2 P2'!G33</f>
        <v/>
      </c>
      <c r="AD17" s="59">
        <f>+'Versalles1 P1'!G33</f>
        <v/>
      </c>
      <c r="AE17" s="59">
        <f>+'Versalles1 P2'!G33</f>
        <v/>
      </c>
      <c r="AF17" s="59">
        <f>+'Versalles1 P3'!G33</f>
        <v/>
      </c>
      <c r="AG17" s="59">
        <f>+'Versalles2 P1'!G33</f>
        <v/>
      </c>
      <c r="AH17" s="59">
        <f>+'Versalles2 P2'!G33</f>
        <v/>
      </c>
      <c r="AI17" s="59">
        <f>+'Alessandri P1A'!G33</f>
        <v/>
      </c>
      <c r="AJ17" s="59">
        <f>+'Alessandri P2A'!G33</f>
        <v/>
      </c>
      <c r="AK17" s="59">
        <f>+'San Jose de Chuchunco P1A'!G33</f>
        <v/>
      </c>
      <c r="AL17" s="59">
        <f>+'San Jose de Chuchunco P2A'!G33</f>
        <v/>
      </c>
      <c r="AM17" s="59">
        <f>+'San Jose de Chuchunco P3A'!G33</f>
        <v/>
      </c>
      <c r="AN17" s="59">
        <f>+'San Jose de Chuchunco P4A'!G33</f>
        <v/>
      </c>
      <c r="AO17" s="59">
        <f>+'San Jose de Chuchunco P5'!G33</f>
        <v/>
      </c>
      <c r="AP17" s="59">
        <f>+'Jahuel P1'!G33</f>
        <v/>
      </c>
      <c r="AQ17" s="59">
        <f>+'Jahuel P2'!G33</f>
        <v/>
      </c>
      <c r="AR17" s="59">
        <f>+'Jahuel P3'!G33</f>
        <v/>
      </c>
      <c r="AS17" s="59">
        <f>+'Jahuel P4'!G33</f>
        <v/>
      </c>
      <c r="AT17" s="59">
        <f>+'Jardin1 P1A'!G33</f>
        <v/>
      </c>
      <c r="AU17" s="59">
        <f>+'Jardin1 P2A'!G33</f>
        <v/>
      </c>
      <c r="AV17" s="59">
        <f>+'Jardin1 P5'!G33</f>
        <v/>
      </c>
      <c r="AW17" s="59">
        <f>+'Jardin2 P2'!G33</f>
        <v/>
      </c>
      <c r="AX17" s="59">
        <f>+'Jardin2 P3'!G33</f>
        <v/>
      </c>
      <c r="AY17" s="59">
        <f>+'Jardin2 P4'!G33</f>
        <v/>
      </c>
      <c r="AZ17" s="59">
        <f>+'Jardin2 P5'!G33</f>
        <v/>
      </c>
      <c r="BA17" s="59">
        <f>+'Los Bosquinos P1'!G33</f>
        <v/>
      </c>
      <c r="BB17" s="59">
        <f>+'Los Bosquinos P2'!G33</f>
        <v/>
      </c>
      <c r="BC17" s="59">
        <f>+'Santa Adela P1A'!G33</f>
        <v/>
      </c>
      <c r="BD17" s="59">
        <f>+'Santa Adela P2A'!G33</f>
        <v/>
      </c>
      <c r="BE17" s="59">
        <f>+'Santa Adela P3A'!G33</f>
        <v/>
      </c>
      <c r="BF17" s="59">
        <f>+'Santa Adela P6A'!G33</f>
        <v/>
      </c>
      <c r="BG17" s="59">
        <f>+'Santa Adela P8A'!G33</f>
        <v/>
      </c>
      <c r="BH17" s="59">
        <f>+'Santa Adela P9'!G33</f>
        <v/>
      </c>
      <c r="BI17" s="59">
        <f>+'Escobar Williams P2A'!G33</f>
        <v/>
      </c>
      <c r="BJ17" s="59">
        <f>+'Escobar Williams P3A'!G33</f>
        <v/>
      </c>
      <c r="BK17" s="59">
        <f>+'Vista Alegre P2'!G33</f>
        <v/>
      </c>
      <c r="BL17" s="59">
        <f>+'Vista Alegre P3'!G33</f>
        <v/>
      </c>
      <c r="BM17" s="59">
        <f>+'Vista Alegre P4A'!G33</f>
        <v/>
      </c>
      <c r="BN17" s="59">
        <f>+'Vista Alegre P5'!G33</f>
        <v/>
      </c>
      <c r="BO17" s="59">
        <f>+'Los Presidentes P5'!G33</f>
        <v/>
      </c>
      <c r="BP17" s="59">
        <f>+'Los Presidentes P6'!G33</f>
        <v/>
      </c>
      <c r="BQ17" s="59">
        <f>+'Lo Errazuriz P1A'!G33</f>
        <v/>
      </c>
      <c r="BR17" s="59">
        <f>+'Lo Errazuriz P2A'!G33</f>
        <v/>
      </c>
      <c r="BS17" s="59">
        <f>+'Lo Errazuriz P6'!G33</f>
        <v/>
      </c>
      <c r="BT17" s="59">
        <f>+'San Luis P1'!G33</f>
        <v/>
      </c>
      <c r="BU17" s="59">
        <f>+'San Luis P2A'!G33</f>
        <v/>
      </c>
      <c r="BV17" s="59">
        <f>+'San Luis P3A'!G33</f>
        <v/>
      </c>
      <c r="BW17" s="59">
        <f>+'El Tranque P1'!G33</f>
        <v/>
      </c>
      <c r="BX17" s="59">
        <f>+'El Tranque P2A'!G33</f>
        <v/>
      </c>
      <c r="BY17" s="59">
        <f>+'El Tranque P3A'!G33</f>
        <v/>
      </c>
      <c r="BZ17" s="59">
        <f>+'El Tranque P4A'!G33</f>
        <v/>
      </c>
      <c r="CA17" s="59">
        <f>+'El Tranque P5A'!G33</f>
        <v/>
      </c>
      <c r="CB17" s="59">
        <f>+'El tranque P6A'!G33</f>
        <v/>
      </c>
      <c r="CC17">
        <f>+'San Juan 1'!G33</f>
        <v/>
      </c>
      <c r="CD17">
        <f>+'San Juan 2'!G33</f>
        <v/>
      </c>
      <c r="CE17">
        <f>+'Los Alamos 1'!G33</f>
        <v/>
      </c>
      <c r="CF17">
        <f>+'Pajaritos 1A'!G33</f>
        <v/>
      </c>
      <c r="CG17">
        <f>+'Alto Jahuel'!G33</f>
        <v/>
      </c>
      <c r="CH17">
        <f>+Miami!G33</f>
        <v/>
      </c>
      <c r="CI17">
        <f>+'santa adela p10'!G33</f>
        <v/>
      </c>
      <c r="CJ17">
        <f>+'El Tranque 7'!G33</f>
        <v/>
      </c>
    </row>
    <row r="18">
      <c r="A18" s="4" t="n">
        <v>17</v>
      </c>
      <c r="B18" s="59">
        <f>+'Lautaro P1'!G34</f>
        <v/>
      </c>
      <c r="C18">
        <f>+'Lautaro P2'!G34</f>
        <v/>
      </c>
      <c r="D18">
        <f>+'Satelite P6'!G34</f>
        <v/>
      </c>
      <c r="E18">
        <f>+'Satelite P7'!G34</f>
        <v/>
      </c>
      <c r="F18">
        <f>+'El Abrazo P4'!G34</f>
        <v/>
      </c>
      <c r="G18">
        <f>+'El Abrazo P5'!G34</f>
        <v/>
      </c>
      <c r="H18">
        <f>+'Sta Marta P2'!G34</f>
        <v/>
      </c>
      <c r="I18">
        <f>+'Sta Marta P3'!G34</f>
        <v/>
      </c>
      <c r="J18">
        <f>+'Sta Marta P4'!G34</f>
        <v/>
      </c>
      <c r="K18">
        <f>+'Sta Ana Chena'!G34</f>
        <v/>
      </c>
      <c r="L18">
        <f>+'Oreste Plath P1'!G34</f>
        <v/>
      </c>
      <c r="M18">
        <f>+'Oreste Plath P2'!G34</f>
        <v/>
      </c>
      <c r="N18">
        <f>+'Almendral P1A'!G34</f>
        <v/>
      </c>
      <c r="O18">
        <f>+'Almendral 2A'!G34</f>
        <v/>
      </c>
      <c r="P18">
        <f>+'Almendral 3B'!G34</f>
        <v/>
      </c>
      <c r="Q18">
        <f>+'Almendral 4A'!G34</f>
        <v/>
      </c>
      <c r="R18">
        <f>+'Almendral 6A'!G34</f>
        <v/>
      </c>
      <c r="S18">
        <f>+'Almendral 7'!G34</f>
        <v/>
      </c>
      <c r="T18">
        <f>+'Almendral 8'!G34</f>
        <v/>
      </c>
      <c r="U18">
        <f>+'Almendral 9'!G34</f>
        <v/>
      </c>
      <c r="V18">
        <f>+'Maipu Centro P1'!G34</f>
        <v/>
      </c>
      <c r="W18">
        <f>+'Maipu Centro P2'!G34</f>
        <v/>
      </c>
      <c r="X18">
        <f>+'Cerrillos1 P2A'!G34</f>
        <v/>
      </c>
      <c r="Y18">
        <f>+'Cerrillos1 P3A'!G34</f>
        <v/>
      </c>
      <c r="Z18">
        <f>+'Cerrillos1 P4A'!G34</f>
        <v/>
      </c>
      <c r="AA18" s="59">
        <f>+'Cerrillos1 P6'!G34</f>
        <v/>
      </c>
      <c r="AB18" s="59">
        <f>+'Cerrillos2 P1'!G34</f>
        <v/>
      </c>
      <c r="AC18" s="59">
        <f>+'Cerrillos2 P2'!G34</f>
        <v/>
      </c>
      <c r="AD18" s="59">
        <f>+'Versalles1 P1'!G34</f>
        <v/>
      </c>
      <c r="AE18" s="59">
        <f>+'Versalles1 P2'!G34</f>
        <v/>
      </c>
      <c r="AF18" s="59">
        <f>+'Versalles1 P3'!G34</f>
        <v/>
      </c>
      <c r="AG18" s="59">
        <f>+'Versalles2 P1'!G34</f>
        <v/>
      </c>
      <c r="AH18" s="59">
        <f>+'Versalles2 P2'!G34</f>
        <v/>
      </c>
      <c r="AI18" s="59">
        <f>+'Alessandri P1A'!G34</f>
        <v/>
      </c>
      <c r="AJ18" s="59">
        <f>+'Alessandri P2A'!G34</f>
        <v/>
      </c>
      <c r="AK18" s="59">
        <f>+'San Jose de Chuchunco P1A'!G34</f>
        <v/>
      </c>
      <c r="AL18" s="59">
        <f>+'San Jose de Chuchunco P2A'!G34</f>
        <v/>
      </c>
      <c r="AM18" s="59">
        <f>+'San Jose de Chuchunco P3A'!G34</f>
        <v/>
      </c>
      <c r="AN18" s="59">
        <f>+'San Jose de Chuchunco P4A'!G34</f>
        <v/>
      </c>
      <c r="AO18" s="59">
        <f>+'San Jose de Chuchunco P5'!G34</f>
        <v/>
      </c>
      <c r="AP18" s="59">
        <f>+'Jahuel P1'!G34</f>
        <v/>
      </c>
      <c r="AQ18" s="59">
        <f>+'Jahuel P2'!G34</f>
        <v/>
      </c>
      <c r="AR18" s="59">
        <f>+'Jahuel P3'!G34</f>
        <v/>
      </c>
      <c r="AS18" s="59">
        <f>+'Jahuel P4'!G34</f>
        <v/>
      </c>
      <c r="AT18" s="59">
        <f>+'Jardin1 P1A'!G34</f>
        <v/>
      </c>
      <c r="AU18" s="59">
        <f>+'Jardin1 P2A'!G34</f>
        <v/>
      </c>
      <c r="AV18" s="59">
        <f>+'Jardin1 P5'!G34</f>
        <v/>
      </c>
      <c r="AW18" s="59">
        <f>+'Jardin2 P2'!G34</f>
        <v/>
      </c>
      <c r="AX18" s="59">
        <f>+'Jardin2 P3'!G34</f>
        <v/>
      </c>
      <c r="AY18" s="59">
        <f>+'Jardin2 P4'!G34</f>
        <v/>
      </c>
      <c r="AZ18" s="59">
        <f>+'Jardin2 P5'!G34</f>
        <v/>
      </c>
      <c r="BA18" s="59">
        <f>+'Los Bosquinos P1'!G34</f>
        <v/>
      </c>
      <c r="BB18" s="59">
        <f>+'Los Bosquinos P2'!G34</f>
        <v/>
      </c>
      <c r="BC18" s="59">
        <f>+'Santa Adela P1A'!G34</f>
        <v/>
      </c>
      <c r="BD18" s="59">
        <f>+'Santa Adela P2A'!G34</f>
        <v/>
      </c>
      <c r="BE18" s="59">
        <f>+'Santa Adela P3A'!G34</f>
        <v/>
      </c>
      <c r="BF18" s="59">
        <f>+'Santa Adela P6A'!G34</f>
        <v/>
      </c>
      <c r="BG18" s="59">
        <f>+'Santa Adela P8A'!G34</f>
        <v/>
      </c>
      <c r="BH18" s="59">
        <f>+'Santa Adela P9'!G34</f>
        <v/>
      </c>
      <c r="BI18" s="59">
        <f>+'Escobar Williams P2A'!G34</f>
        <v/>
      </c>
      <c r="BJ18" s="59">
        <f>+'Escobar Williams P3A'!G34</f>
        <v/>
      </c>
      <c r="BK18" s="59">
        <f>+'Vista Alegre P2'!G34</f>
        <v/>
      </c>
      <c r="BL18" s="59">
        <f>+'Vista Alegre P3'!G34</f>
        <v/>
      </c>
      <c r="BM18" s="59">
        <f>+'Vista Alegre P4A'!G34</f>
        <v/>
      </c>
      <c r="BN18" s="59">
        <f>+'Vista Alegre P5'!G34</f>
        <v/>
      </c>
      <c r="BO18" s="59">
        <f>+'Los Presidentes P5'!G34</f>
        <v/>
      </c>
      <c r="BP18" s="59">
        <f>+'Los Presidentes P6'!G34</f>
        <v/>
      </c>
      <c r="BQ18" s="59">
        <f>+'Lo Errazuriz P1A'!G34</f>
        <v/>
      </c>
      <c r="BR18" s="59">
        <f>+'Lo Errazuriz P2A'!G34</f>
        <v/>
      </c>
      <c r="BS18" s="59">
        <f>+'Lo Errazuriz P6'!G34</f>
        <v/>
      </c>
      <c r="BT18" s="59">
        <f>+'San Luis P1'!G34</f>
        <v/>
      </c>
      <c r="BU18" s="59">
        <f>+'San Luis P2A'!G34</f>
        <v/>
      </c>
      <c r="BV18" s="59">
        <f>+'San Luis P3A'!G34</f>
        <v/>
      </c>
      <c r="BW18" s="59">
        <f>+'El Tranque P1'!G34</f>
        <v/>
      </c>
      <c r="BX18" s="59">
        <f>+'El Tranque P2A'!G34</f>
        <v/>
      </c>
      <c r="BY18" s="59">
        <f>+'El Tranque P3A'!G34</f>
        <v/>
      </c>
      <c r="BZ18" s="59">
        <f>+'El Tranque P4A'!G34</f>
        <v/>
      </c>
      <c r="CA18" s="59">
        <f>+'El Tranque P5A'!G34</f>
        <v/>
      </c>
      <c r="CB18" s="59">
        <f>+'El tranque P6A'!G34</f>
        <v/>
      </c>
      <c r="CC18">
        <f>+'San Juan 1'!G34</f>
        <v/>
      </c>
      <c r="CD18">
        <f>+'San Juan 2'!G34</f>
        <v/>
      </c>
      <c r="CE18">
        <f>+'Los Alamos 1'!G34</f>
        <v/>
      </c>
      <c r="CF18">
        <f>+'Pajaritos 1A'!G34</f>
        <v/>
      </c>
      <c r="CG18">
        <f>+'Alto Jahuel'!G34</f>
        <v/>
      </c>
      <c r="CH18">
        <f>+Miami!G34</f>
        <v/>
      </c>
      <c r="CI18">
        <f>+'santa adela p10'!G34</f>
        <v/>
      </c>
      <c r="CJ18">
        <f>+'El Tranque 7'!G34</f>
        <v/>
      </c>
    </row>
    <row r="19">
      <c r="A19" s="4" t="n">
        <v>18</v>
      </c>
      <c r="B19" s="59">
        <f>+'Lautaro P1'!G35</f>
        <v/>
      </c>
      <c r="C19">
        <f>+'Lautaro P2'!G35</f>
        <v/>
      </c>
      <c r="D19">
        <f>+'Satelite P6'!G35</f>
        <v/>
      </c>
      <c r="E19">
        <f>+'Satelite P7'!G35</f>
        <v/>
      </c>
      <c r="F19">
        <f>+'El Abrazo P4'!G35</f>
        <v/>
      </c>
      <c r="G19">
        <f>+'El Abrazo P5'!G35</f>
        <v/>
      </c>
      <c r="H19">
        <f>+'Sta Marta P2'!G35</f>
        <v/>
      </c>
      <c r="I19">
        <f>+'Sta Marta P3'!G35</f>
        <v/>
      </c>
      <c r="J19">
        <f>+'Sta Marta P4'!G35</f>
        <v/>
      </c>
      <c r="K19">
        <f>+'Sta Ana Chena'!G35</f>
        <v/>
      </c>
      <c r="L19">
        <f>+'Oreste Plath P1'!G35</f>
        <v/>
      </c>
      <c r="M19">
        <f>+'Oreste Plath P2'!G35</f>
        <v/>
      </c>
      <c r="N19">
        <f>+'Almendral P1A'!G35</f>
        <v/>
      </c>
      <c r="O19">
        <f>+'Almendral 2A'!G35</f>
        <v/>
      </c>
      <c r="P19">
        <f>+'Almendral 3B'!G35</f>
        <v/>
      </c>
      <c r="Q19">
        <f>+'Almendral 4A'!G35</f>
        <v/>
      </c>
      <c r="R19">
        <f>+'Almendral 6A'!G35</f>
        <v/>
      </c>
      <c r="S19">
        <f>+'Almendral 7'!G35</f>
        <v/>
      </c>
      <c r="T19">
        <f>+'Almendral 8'!G35</f>
        <v/>
      </c>
      <c r="U19">
        <f>+'Almendral 9'!G35</f>
        <v/>
      </c>
      <c r="V19">
        <f>+'Maipu Centro P1'!G35</f>
        <v/>
      </c>
      <c r="W19">
        <f>+'Maipu Centro P2'!G35</f>
        <v/>
      </c>
      <c r="X19">
        <f>+'Cerrillos1 P2A'!G35</f>
        <v/>
      </c>
      <c r="Y19">
        <f>+'Cerrillos1 P3A'!G35</f>
        <v/>
      </c>
      <c r="Z19">
        <f>+'Cerrillos1 P4A'!G35</f>
        <v/>
      </c>
      <c r="AA19" s="59">
        <f>+'Cerrillos1 P6'!G35</f>
        <v/>
      </c>
      <c r="AB19" s="59">
        <f>+'Cerrillos2 P1'!G35</f>
        <v/>
      </c>
      <c r="AC19" s="59">
        <f>+'Cerrillos2 P2'!G35</f>
        <v/>
      </c>
      <c r="AD19" s="59">
        <f>+'Versalles1 P1'!G35</f>
        <v/>
      </c>
      <c r="AE19" s="59">
        <f>+'Versalles1 P2'!G35</f>
        <v/>
      </c>
      <c r="AF19" s="59">
        <f>+'Versalles1 P3'!G35</f>
        <v/>
      </c>
      <c r="AG19" s="59">
        <f>+'Versalles2 P1'!G35</f>
        <v/>
      </c>
      <c r="AH19" s="59">
        <f>+'Versalles2 P2'!G35</f>
        <v/>
      </c>
      <c r="AI19" s="59">
        <f>+'Alessandri P1A'!G35</f>
        <v/>
      </c>
      <c r="AJ19" s="59">
        <f>+'Alessandri P2A'!G35</f>
        <v/>
      </c>
      <c r="AK19" s="59">
        <f>+'San Jose de Chuchunco P1A'!G35</f>
        <v/>
      </c>
      <c r="AL19" s="59">
        <f>+'San Jose de Chuchunco P2A'!G35</f>
        <v/>
      </c>
      <c r="AM19" s="59">
        <f>+'San Jose de Chuchunco P3A'!G35</f>
        <v/>
      </c>
      <c r="AN19" s="59">
        <f>+'San Jose de Chuchunco P4A'!G35</f>
        <v/>
      </c>
      <c r="AO19" s="59">
        <f>+'San Jose de Chuchunco P5'!G35</f>
        <v/>
      </c>
      <c r="AP19" s="59">
        <f>+'Jahuel P1'!G35</f>
        <v/>
      </c>
      <c r="AQ19" s="59">
        <f>+'Jahuel P2'!G35</f>
        <v/>
      </c>
      <c r="AR19" s="59">
        <f>+'Jahuel P3'!G35</f>
        <v/>
      </c>
      <c r="AS19" s="59">
        <f>+'Jahuel P4'!G35</f>
        <v/>
      </c>
      <c r="AT19" s="59">
        <f>+'Jardin1 P1A'!G35</f>
        <v/>
      </c>
      <c r="AU19" s="59">
        <f>+'Jardin1 P2A'!G35</f>
        <v/>
      </c>
      <c r="AV19" s="59">
        <f>+'Jardin1 P5'!G35</f>
        <v/>
      </c>
      <c r="AW19" s="59">
        <f>+'Jardin2 P2'!G35</f>
        <v/>
      </c>
      <c r="AX19" s="59">
        <f>+'Jardin2 P3'!G35</f>
        <v/>
      </c>
      <c r="AY19" s="59">
        <f>+'Jardin2 P4'!G35</f>
        <v/>
      </c>
      <c r="AZ19" s="59">
        <f>+'Jardin2 P5'!G35</f>
        <v/>
      </c>
      <c r="BA19" s="59">
        <f>+'Los Bosquinos P1'!G35</f>
        <v/>
      </c>
      <c r="BB19" s="59">
        <f>+'Los Bosquinos P2'!G35</f>
        <v/>
      </c>
      <c r="BC19" s="59">
        <f>+'Santa Adela P1A'!G35</f>
        <v/>
      </c>
      <c r="BD19" s="59">
        <f>+'Santa Adela P2A'!G35</f>
        <v/>
      </c>
      <c r="BE19" s="59">
        <f>+'Santa Adela P3A'!G35</f>
        <v/>
      </c>
      <c r="BF19" s="59">
        <f>+'Santa Adela P6A'!G35</f>
        <v/>
      </c>
      <c r="BG19" s="59">
        <f>+'Santa Adela P8A'!G35</f>
        <v/>
      </c>
      <c r="BH19" s="59">
        <f>+'Santa Adela P9'!G35</f>
        <v/>
      </c>
      <c r="BI19" s="59">
        <f>+'Escobar Williams P2A'!G35</f>
        <v/>
      </c>
      <c r="BJ19" s="59">
        <f>+'Escobar Williams P3A'!G35</f>
        <v/>
      </c>
      <c r="BK19" s="59">
        <f>+'Vista Alegre P2'!G35</f>
        <v/>
      </c>
      <c r="BL19" s="59">
        <f>+'Vista Alegre P3'!G35</f>
        <v/>
      </c>
      <c r="BM19" s="59">
        <f>+'Vista Alegre P4A'!G35</f>
        <v/>
      </c>
      <c r="BN19" s="59">
        <f>+'Vista Alegre P5'!G35</f>
        <v/>
      </c>
      <c r="BO19" s="59">
        <f>+'Los Presidentes P5'!G35</f>
        <v/>
      </c>
      <c r="BP19" s="59">
        <f>+'Los Presidentes P6'!G35</f>
        <v/>
      </c>
      <c r="BQ19" s="59">
        <f>+'Lo Errazuriz P1A'!G35</f>
        <v/>
      </c>
      <c r="BR19" s="59">
        <f>+'Lo Errazuriz P2A'!G35</f>
        <v/>
      </c>
      <c r="BS19" s="59">
        <f>+'Lo Errazuriz P6'!G35</f>
        <v/>
      </c>
      <c r="BT19" s="59">
        <f>+'San Luis P1'!G35</f>
        <v/>
      </c>
      <c r="BU19" s="59">
        <f>+'San Luis P2A'!G35</f>
        <v/>
      </c>
      <c r="BV19" s="59">
        <f>+'San Luis P3A'!G35</f>
        <v/>
      </c>
      <c r="BW19" s="59">
        <f>+'El Tranque P1'!G35</f>
        <v/>
      </c>
      <c r="BX19" s="59">
        <f>+'El Tranque P2A'!G35</f>
        <v/>
      </c>
      <c r="BY19" s="59">
        <f>+'El Tranque P3A'!G35</f>
        <v/>
      </c>
      <c r="BZ19" s="59">
        <f>+'El Tranque P4A'!G35</f>
        <v/>
      </c>
      <c r="CA19" s="59">
        <f>+'El Tranque P5A'!G35</f>
        <v/>
      </c>
      <c r="CB19" s="59">
        <f>+'El tranque P6A'!G35</f>
        <v/>
      </c>
      <c r="CC19">
        <f>+'San Juan 1'!G35</f>
        <v/>
      </c>
      <c r="CD19">
        <f>+'San Juan 2'!G35</f>
        <v/>
      </c>
      <c r="CE19">
        <f>+'Los Alamos 1'!G35</f>
        <v/>
      </c>
      <c r="CF19">
        <f>+'Pajaritos 1A'!G35</f>
        <v/>
      </c>
      <c r="CG19">
        <f>+'Alto Jahuel'!G35</f>
        <v/>
      </c>
      <c r="CH19">
        <f>+Miami!G35</f>
        <v/>
      </c>
      <c r="CI19">
        <f>+'santa adela p10'!G35</f>
        <v/>
      </c>
      <c r="CJ19">
        <f>+'El Tranque 7'!G35</f>
        <v/>
      </c>
    </row>
    <row r="20">
      <c r="A20" s="4" t="n">
        <v>19</v>
      </c>
      <c r="B20" s="59">
        <f>+'Lautaro P1'!G36</f>
        <v/>
      </c>
      <c r="C20">
        <f>+'Lautaro P2'!G36</f>
        <v/>
      </c>
      <c r="D20">
        <f>+'Satelite P6'!G36</f>
        <v/>
      </c>
      <c r="E20">
        <f>+'Satelite P7'!G36</f>
        <v/>
      </c>
      <c r="F20">
        <f>+'El Abrazo P4'!G36</f>
        <v/>
      </c>
      <c r="G20">
        <f>+'El Abrazo P5'!G36</f>
        <v/>
      </c>
      <c r="H20">
        <f>+'Sta Marta P2'!G36</f>
        <v/>
      </c>
      <c r="I20">
        <f>+'Sta Marta P3'!G36</f>
        <v/>
      </c>
      <c r="J20">
        <f>+'Sta Marta P4'!G36</f>
        <v/>
      </c>
      <c r="K20">
        <f>+'Sta Ana Chena'!G36</f>
        <v/>
      </c>
      <c r="L20">
        <f>+'Oreste Plath P1'!G36</f>
        <v/>
      </c>
      <c r="M20">
        <f>+'Oreste Plath P2'!G36</f>
        <v/>
      </c>
      <c r="N20">
        <f>+'Almendral P1A'!G36</f>
        <v/>
      </c>
      <c r="O20">
        <f>+'Almendral 2A'!G36</f>
        <v/>
      </c>
      <c r="P20">
        <f>+'Almendral 3B'!G36</f>
        <v/>
      </c>
      <c r="Q20">
        <f>+'Almendral 4A'!G36</f>
        <v/>
      </c>
      <c r="R20">
        <f>+'Almendral 6A'!G36</f>
        <v/>
      </c>
      <c r="S20">
        <f>+'Almendral 7'!G36</f>
        <v/>
      </c>
      <c r="T20">
        <f>+'Almendral 8'!G36</f>
        <v/>
      </c>
      <c r="U20">
        <f>+'Almendral 9'!G36</f>
        <v/>
      </c>
      <c r="V20">
        <f>+'Maipu Centro P1'!G36</f>
        <v/>
      </c>
      <c r="W20">
        <f>+'Maipu Centro P2'!G36</f>
        <v/>
      </c>
      <c r="X20">
        <f>+'Cerrillos1 P2A'!G36</f>
        <v/>
      </c>
      <c r="Y20">
        <f>+'Cerrillos1 P3A'!G36</f>
        <v/>
      </c>
      <c r="Z20">
        <f>+'Cerrillos1 P4A'!G36</f>
        <v/>
      </c>
      <c r="AA20" s="59">
        <f>+'Cerrillos1 P6'!G36</f>
        <v/>
      </c>
      <c r="AB20" s="59">
        <f>+'Cerrillos2 P1'!G36</f>
        <v/>
      </c>
      <c r="AC20" s="59">
        <f>+'Cerrillos2 P2'!G36</f>
        <v/>
      </c>
      <c r="AD20" s="59">
        <f>+'Versalles1 P1'!G36</f>
        <v/>
      </c>
      <c r="AE20" s="59">
        <f>+'Versalles1 P2'!G36</f>
        <v/>
      </c>
      <c r="AF20" s="59">
        <f>+'Versalles1 P3'!G36</f>
        <v/>
      </c>
      <c r="AG20" s="59">
        <f>+'Versalles2 P1'!G36</f>
        <v/>
      </c>
      <c r="AH20" s="59">
        <f>+'Versalles2 P2'!G36</f>
        <v/>
      </c>
      <c r="AI20" s="59">
        <f>+'Alessandri P1A'!G36</f>
        <v/>
      </c>
      <c r="AJ20" s="59">
        <f>+'Alessandri P2A'!G36</f>
        <v/>
      </c>
      <c r="AK20" s="59">
        <f>+'San Jose de Chuchunco P1A'!G36</f>
        <v/>
      </c>
      <c r="AL20" s="59">
        <f>+'San Jose de Chuchunco P2A'!G36</f>
        <v/>
      </c>
      <c r="AM20" s="59">
        <f>+'San Jose de Chuchunco P3A'!G36</f>
        <v/>
      </c>
      <c r="AN20" s="59">
        <f>+'San Jose de Chuchunco P4A'!G36</f>
        <v/>
      </c>
      <c r="AO20" s="59">
        <f>+'San Jose de Chuchunco P5'!G36</f>
        <v/>
      </c>
      <c r="AP20" s="59">
        <f>+'Jahuel P1'!G36</f>
        <v/>
      </c>
      <c r="AQ20" s="59">
        <f>+'Jahuel P2'!G36</f>
        <v/>
      </c>
      <c r="AR20" s="59">
        <f>+'Jahuel P3'!G36</f>
        <v/>
      </c>
      <c r="AS20" s="59">
        <f>+'Jahuel P4'!G36</f>
        <v/>
      </c>
      <c r="AT20" s="59">
        <f>+'Jardin1 P1A'!G36</f>
        <v/>
      </c>
      <c r="AU20" s="59">
        <f>+'Jardin1 P2A'!G36</f>
        <v/>
      </c>
      <c r="AV20" s="59">
        <f>+'Jardin1 P5'!G36</f>
        <v/>
      </c>
      <c r="AW20" s="59">
        <f>+'Jardin2 P2'!G36</f>
        <v/>
      </c>
      <c r="AX20" s="59">
        <f>+'Jardin2 P3'!G36</f>
        <v/>
      </c>
      <c r="AY20" s="59">
        <f>+'Jardin2 P4'!G36</f>
        <v/>
      </c>
      <c r="AZ20" s="59">
        <f>+'Jardin2 P5'!G36</f>
        <v/>
      </c>
      <c r="BA20" s="59">
        <f>+'Los Bosquinos P1'!G36</f>
        <v/>
      </c>
      <c r="BB20" s="59">
        <f>+'Los Bosquinos P2'!G36</f>
        <v/>
      </c>
      <c r="BC20" s="59">
        <f>+'Santa Adela P1A'!G36</f>
        <v/>
      </c>
      <c r="BD20" s="59">
        <f>+'Santa Adela P2A'!G36</f>
        <v/>
      </c>
      <c r="BE20" s="59">
        <f>+'Santa Adela P3A'!G36</f>
        <v/>
      </c>
      <c r="BF20" s="59">
        <f>+'Santa Adela P6A'!G36</f>
        <v/>
      </c>
      <c r="BG20" s="59">
        <f>+'Santa Adela P8A'!G36</f>
        <v/>
      </c>
      <c r="BH20" s="59">
        <f>+'Santa Adela P9'!G36</f>
        <v/>
      </c>
      <c r="BI20" s="59">
        <f>+'Escobar Williams P2A'!G36</f>
        <v/>
      </c>
      <c r="BJ20" s="59">
        <f>+'Escobar Williams P3A'!G36</f>
        <v/>
      </c>
      <c r="BK20" s="59">
        <f>+'Vista Alegre P2'!G36</f>
        <v/>
      </c>
      <c r="BL20" s="59">
        <f>+'Vista Alegre P3'!G36</f>
        <v/>
      </c>
      <c r="BM20" s="59">
        <f>+'Vista Alegre P4A'!G36</f>
        <v/>
      </c>
      <c r="BN20" s="59">
        <f>+'Vista Alegre P5'!G36</f>
        <v/>
      </c>
      <c r="BO20" s="59">
        <f>+'Los Presidentes P5'!G36</f>
        <v/>
      </c>
      <c r="BP20" s="59">
        <f>+'Los Presidentes P6'!G36</f>
        <v/>
      </c>
      <c r="BQ20" s="59">
        <f>+'Lo Errazuriz P1A'!G36</f>
        <v/>
      </c>
      <c r="BR20" s="59">
        <f>+'Lo Errazuriz P2A'!G36</f>
        <v/>
      </c>
      <c r="BS20" s="59">
        <f>+'Lo Errazuriz P6'!G36</f>
        <v/>
      </c>
      <c r="BT20" s="59">
        <f>+'San Luis P1'!G36</f>
        <v/>
      </c>
      <c r="BU20" s="59">
        <f>+'San Luis P2A'!G36</f>
        <v/>
      </c>
      <c r="BV20" s="59">
        <f>+'San Luis P3A'!G36</f>
        <v/>
      </c>
      <c r="BW20" s="59">
        <f>+'El Tranque P1'!G36</f>
        <v/>
      </c>
      <c r="BX20" s="59">
        <f>+'El Tranque P2A'!G36</f>
        <v/>
      </c>
      <c r="BY20" s="59">
        <f>+'El Tranque P3A'!G36</f>
        <v/>
      </c>
      <c r="BZ20" s="59">
        <f>+'El Tranque P4A'!G36</f>
        <v/>
      </c>
      <c r="CA20" s="59">
        <f>+'El Tranque P5A'!G36</f>
        <v/>
      </c>
      <c r="CB20" s="59">
        <f>+'El tranque P6A'!G36</f>
        <v/>
      </c>
      <c r="CC20">
        <f>+'San Juan 1'!G36</f>
        <v/>
      </c>
      <c r="CD20">
        <f>+'San Juan 2'!G36</f>
        <v/>
      </c>
      <c r="CE20">
        <f>+'Los Alamos 1'!G36</f>
        <v/>
      </c>
      <c r="CF20">
        <f>+'Pajaritos 1A'!G36</f>
        <v/>
      </c>
      <c r="CG20">
        <f>+'Alto Jahuel'!G36</f>
        <v/>
      </c>
      <c r="CH20">
        <f>+Miami!G36</f>
        <v/>
      </c>
      <c r="CI20">
        <f>+'santa adela p10'!G36</f>
        <v/>
      </c>
      <c r="CJ20">
        <f>+'El Tranque 7'!G36</f>
        <v/>
      </c>
    </row>
    <row r="21">
      <c r="A21" s="4" t="n">
        <v>20</v>
      </c>
      <c r="B21" s="59">
        <f>+'Lautaro P1'!G37</f>
        <v/>
      </c>
      <c r="C21">
        <f>+'Lautaro P2'!G37</f>
        <v/>
      </c>
      <c r="D21">
        <f>+'Satelite P6'!G37</f>
        <v/>
      </c>
      <c r="E21">
        <f>+'Satelite P7'!G37</f>
        <v/>
      </c>
      <c r="F21">
        <f>+'El Abrazo P4'!G37</f>
        <v/>
      </c>
      <c r="G21">
        <f>+'El Abrazo P5'!G37</f>
        <v/>
      </c>
      <c r="H21">
        <f>+'Sta Marta P2'!G37</f>
        <v/>
      </c>
      <c r="I21">
        <f>+'Sta Marta P3'!G37</f>
        <v/>
      </c>
      <c r="J21">
        <f>+'Sta Marta P4'!G37</f>
        <v/>
      </c>
      <c r="K21">
        <f>+'Sta Ana Chena'!G37</f>
        <v/>
      </c>
      <c r="L21">
        <f>+'Oreste Plath P1'!G37</f>
        <v/>
      </c>
      <c r="M21">
        <f>+'Oreste Plath P2'!G37</f>
        <v/>
      </c>
      <c r="N21">
        <f>+'Almendral P1A'!G37</f>
        <v/>
      </c>
      <c r="O21">
        <f>+'Almendral 2A'!G37</f>
        <v/>
      </c>
      <c r="P21">
        <f>+'Almendral 3B'!G37</f>
        <v/>
      </c>
      <c r="Q21">
        <f>+'Almendral 4A'!G37</f>
        <v/>
      </c>
      <c r="R21">
        <f>+'Almendral 6A'!G37</f>
        <v/>
      </c>
      <c r="S21">
        <f>+'Almendral 7'!G37</f>
        <v/>
      </c>
      <c r="T21">
        <f>+'Almendral 8'!G37</f>
        <v/>
      </c>
      <c r="U21">
        <f>+'Almendral 9'!G37</f>
        <v/>
      </c>
      <c r="V21">
        <f>+'Maipu Centro P1'!G37</f>
        <v/>
      </c>
      <c r="W21">
        <f>+'Maipu Centro P2'!G37</f>
        <v/>
      </c>
      <c r="X21">
        <f>+'Cerrillos1 P2A'!G37</f>
        <v/>
      </c>
      <c r="Y21">
        <f>+'Cerrillos1 P3A'!G37</f>
        <v/>
      </c>
      <c r="Z21">
        <f>+'Cerrillos1 P4A'!G37</f>
        <v/>
      </c>
      <c r="AA21" s="59">
        <f>+'Cerrillos1 P6'!G37</f>
        <v/>
      </c>
      <c r="AB21" s="59">
        <f>+'Cerrillos2 P1'!G37</f>
        <v/>
      </c>
      <c r="AC21" s="59">
        <f>+'Cerrillos2 P2'!G37</f>
        <v/>
      </c>
      <c r="AD21" s="59">
        <f>+'Versalles1 P1'!G37</f>
        <v/>
      </c>
      <c r="AE21" s="59">
        <f>+'Versalles1 P2'!G37</f>
        <v/>
      </c>
      <c r="AF21" s="59">
        <f>+'Versalles1 P3'!G37</f>
        <v/>
      </c>
      <c r="AG21" s="59">
        <f>+'Versalles2 P1'!G37</f>
        <v/>
      </c>
      <c r="AH21" s="59">
        <f>+'Versalles2 P2'!G37</f>
        <v/>
      </c>
      <c r="AI21" s="59">
        <f>+'Alessandri P1A'!G37</f>
        <v/>
      </c>
      <c r="AJ21" s="59">
        <f>+'Alessandri P2A'!G37</f>
        <v/>
      </c>
      <c r="AK21" s="59">
        <f>+'San Jose de Chuchunco P1A'!G37</f>
        <v/>
      </c>
      <c r="AL21" s="59">
        <f>+'San Jose de Chuchunco P2A'!G37</f>
        <v/>
      </c>
      <c r="AM21" s="59">
        <f>+'San Jose de Chuchunco P3A'!G37</f>
        <v/>
      </c>
      <c r="AN21" s="59">
        <f>+'San Jose de Chuchunco P4A'!G37</f>
        <v/>
      </c>
      <c r="AO21" s="59">
        <f>+'San Jose de Chuchunco P5'!G37</f>
        <v/>
      </c>
      <c r="AP21" s="59">
        <f>+'Jahuel P1'!G37</f>
        <v/>
      </c>
      <c r="AQ21" s="59">
        <f>+'Jahuel P2'!G37</f>
        <v/>
      </c>
      <c r="AR21" s="59">
        <f>+'Jahuel P3'!G37</f>
        <v/>
      </c>
      <c r="AS21" s="59">
        <f>+'Jahuel P4'!G37</f>
        <v/>
      </c>
      <c r="AT21" s="59">
        <f>+'Jardin1 P1A'!G37</f>
        <v/>
      </c>
      <c r="AU21" s="59">
        <f>+'Jardin1 P2A'!G37</f>
        <v/>
      </c>
      <c r="AV21" s="59">
        <f>+'Jardin1 P5'!G37</f>
        <v/>
      </c>
      <c r="AW21" s="59">
        <f>+'Jardin2 P2'!G37</f>
        <v/>
      </c>
      <c r="AX21" s="59">
        <f>+'Jardin2 P3'!G37</f>
        <v/>
      </c>
      <c r="AY21" s="59">
        <f>+'Jardin2 P4'!G37</f>
        <v/>
      </c>
      <c r="AZ21" s="59">
        <f>+'Jardin2 P5'!G37</f>
        <v/>
      </c>
      <c r="BA21" s="59">
        <f>+'Los Bosquinos P1'!G37</f>
        <v/>
      </c>
      <c r="BB21" s="59">
        <f>+'Los Bosquinos P2'!G37</f>
        <v/>
      </c>
      <c r="BC21" s="59">
        <f>+'Santa Adela P1A'!G37</f>
        <v/>
      </c>
      <c r="BD21" s="59">
        <f>+'Santa Adela P2A'!G37</f>
        <v/>
      </c>
      <c r="BE21" s="59">
        <f>+'Santa Adela P3A'!G37</f>
        <v/>
      </c>
      <c r="BF21" s="59">
        <f>+'Santa Adela P6A'!G37</f>
        <v/>
      </c>
      <c r="BG21" s="59">
        <f>+'Santa Adela P8A'!G37</f>
        <v/>
      </c>
      <c r="BH21" s="59">
        <f>+'Santa Adela P9'!G37</f>
        <v/>
      </c>
      <c r="BI21" s="59">
        <f>+'Escobar Williams P2A'!G37</f>
        <v/>
      </c>
      <c r="BJ21" s="59">
        <f>+'Escobar Williams P3A'!G37</f>
        <v/>
      </c>
      <c r="BK21" s="59">
        <f>+'Vista Alegre P2'!G37</f>
        <v/>
      </c>
      <c r="BL21" s="59">
        <f>+'Vista Alegre P3'!G37</f>
        <v/>
      </c>
      <c r="BM21" s="59">
        <f>+'Vista Alegre P4A'!G37</f>
        <v/>
      </c>
      <c r="BN21" s="59">
        <f>+'Vista Alegre P5'!G37</f>
        <v/>
      </c>
      <c r="BO21" s="59">
        <f>+'Los Presidentes P5'!G37</f>
        <v/>
      </c>
      <c r="BP21" s="59">
        <f>+'Los Presidentes P6'!G37</f>
        <v/>
      </c>
      <c r="BQ21" s="59">
        <f>+'Lo Errazuriz P1A'!G37</f>
        <v/>
      </c>
      <c r="BR21" s="59">
        <f>+'Lo Errazuriz P2A'!G37</f>
        <v/>
      </c>
      <c r="BS21" s="59">
        <f>+'Lo Errazuriz P6'!G37</f>
        <v/>
      </c>
      <c r="BT21" s="59">
        <f>+'San Luis P1'!G37</f>
        <v/>
      </c>
      <c r="BU21" s="59">
        <f>+'San Luis P2A'!G37</f>
        <v/>
      </c>
      <c r="BV21" s="59">
        <f>+'San Luis P3A'!G37</f>
        <v/>
      </c>
      <c r="BW21" s="59">
        <f>+'El Tranque P1'!G37</f>
        <v/>
      </c>
      <c r="BX21" s="59">
        <f>+'El Tranque P2A'!G37</f>
        <v/>
      </c>
      <c r="BY21" s="59">
        <f>+'El Tranque P3A'!G37</f>
        <v/>
      </c>
      <c r="BZ21" s="59">
        <f>+'El Tranque P4A'!G37</f>
        <v/>
      </c>
      <c r="CA21" s="59">
        <f>+'El Tranque P5A'!G37</f>
        <v/>
      </c>
      <c r="CB21" s="59">
        <f>+'El tranque P6A'!G37</f>
        <v/>
      </c>
      <c r="CC21">
        <f>+'San Juan 1'!G37</f>
        <v/>
      </c>
      <c r="CD21">
        <f>+'San Juan 2'!G37</f>
        <v/>
      </c>
      <c r="CE21">
        <f>+'Los Alamos 1'!G37</f>
        <v/>
      </c>
      <c r="CF21">
        <f>+'Pajaritos 1A'!G37</f>
        <v/>
      </c>
      <c r="CG21">
        <f>+'Alto Jahuel'!G37</f>
        <v/>
      </c>
      <c r="CH21">
        <f>+Miami!G37</f>
        <v/>
      </c>
      <c r="CI21">
        <f>+'santa adela p10'!G37</f>
        <v/>
      </c>
      <c r="CJ21">
        <f>+'El Tranque 7'!G37</f>
        <v/>
      </c>
    </row>
    <row r="22">
      <c r="A22" s="4" t="n">
        <v>21</v>
      </c>
      <c r="B22" s="59">
        <f>+'Lautaro P1'!G38</f>
        <v/>
      </c>
      <c r="C22">
        <f>+'Lautaro P2'!G38</f>
        <v/>
      </c>
      <c r="D22">
        <f>+'Satelite P6'!G38</f>
        <v/>
      </c>
      <c r="E22">
        <f>+'Satelite P7'!G38</f>
        <v/>
      </c>
      <c r="F22">
        <f>+'El Abrazo P4'!G38</f>
        <v/>
      </c>
      <c r="G22">
        <f>+'El Abrazo P5'!G38</f>
        <v/>
      </c>
      <c r="H22">
        <f>+'Sta Marta P2'!G38</f>
        <v/>
      </c>
      <c r="I22">
        <f>+'Sta Marta P3'!G38</f>
        <v/>
      </c>
      <c r="J22">
        <f>+'Sta Marta P4'!G38</f>
        <v/>
      </c>
      <c r="K22">
        <f>+'Sta Ana Chena'!G38</f>
        <v/>
      </c>
      <c r="L22">
        <f>+'Oreste Plath P1'!G38</f>
        <v/>
      </c>
      <c r="M22">
        <f>+'Oreste Plath P2'!G38</f>
        <v/>
      </c>
      <c r="N22">
        <f>+'Almendral P1A'!G38</f>
        <v/>
      </c>
      <c r="O22">
        <f>+'Almendral 2A'!G38</f>
        <v/>
      </c>
      <c r="P22">
        <f>+'Almendral 3B'!G38</f>
        <v/>
      </c>
      <c r="Q22">
        <f>+'Almendral 4A'!G38</f>
        <v/>
      </c>
      <c r="R22">
        <f>+'Almendral 6A'!G38</f>
        <v/>
      </c>
      <c r="S22">
        <f>+'Almendral 7'!G38</f>
        <v/>
      </c>
      <c r="T22">
        <f>+'Almendral 8'!G38</f>
        <v/>
      </c>
      <c r="U22">
        <f>+'Almendral 9'!G38</f>
        <v/>
      </c>
      <c r="V22">
        <f>+'Maipu Centro P1'!G38</f>
        <v/>
      </c>
      <c r="W22">
        <f>+'Maipu Centro P2'!G38</f>
        <v/>
      </c>
      <c r="X22">
        <f>+'Cerrillos1 P2A'!G38</f>
        <v/>
      </c>
      <c r="Y22">
        <f>+'Cerrillos1 P3A'!G38</f>
        <v/>
      </c>
      <c r="Z22">
        <f>+'Cerrillos1 P4A'!G38</f>
        <v/>
      </c>
      <c r="AA22" s="59">
        <f>+'Cerrillos1 P6'!G38</f>
        <v/>
      </c>
      <c r="AB22" s="59">
        <f>+'Cerrillos2 P1'!G38</f>
        <v/>
      </c>
      <c r="AC22" s="59">
        <f>+'Cerrillos2 P2'!G38</f>
        <v/>
      </c>
      <c r="AD22" s="59">
        <f>+'Versalles1 P1'!G38</f>
        <v/>
      </c>
      <c r="AE22" s="59">
        <f>+'Versalles1 P2'!G38</f>
        <v/>
      </c>
      <c r="AF22" s="59">
        <f>+'Versalles1 P3'!G38</f>
        <v/>
      </c>
      <c r="AG22" s="59">
        <f>+'Versalles2 P1'!G38</f>
        <v/>
      </c>
      <c r="AH22" s="59">
        <f>+'Versalles2 P2'!G38</f>
        <v/>
      </c>
      <c r="AI22" s="59">
        <f>+'Alessandri P1A'!G38</f>
        <v/>
      </c>
      <c r="AJ22" s="59">
        <f>+'Alessandri P2A'!G38</f>
        <v/>
      </c>
      <c r="AK22" s="59">
        <f>+'San Jose de Chuchunco P1A'!G38</f>
        <v/>
      </c>
      <c r="AL22" s="59">
        <f>+'San Jose de Chuchunco P2A'!G38</f>
        <v/>
      </c>
      <c r="AM22" s="59">
        <f>+'San Jose de Chuchunco P3A'!G38</f>
        <v/>
      </c>
      <c r="AN22" s="59">
        <f>+'San Jose de Chuchunco P4A'!G38</f>
        <v/>
      </c>
      <c r="AO22" s="59">
        <f>+'San Jose de Chuchunco P5'!G38</f>
        <v/>
      </c>
      <c r="AP22" s="59">
        <f>+'Jahuel P1'!G38</f>
        <v/>
      </c>
      <c r="AQ22" s="59">
        <f>+'Jahuel P2'!G38</f>
        <v/>
      </c>
      <c r="AR22" s="59">
        <f>+'Jahuel P3'!G38</f>
        <v/>
      </c>
      <c r="AS22" s="59">
        <f>+'Jahuel P4'!G38</f>
        <v/>
      </c>
      <c r="AT22" s="59">
        <f>+'Jardin1 P1A'!G38</f>
        <v/>
      </c>
      <c r="AU22" s="59">
        <f>+'Jardin1 P2A'!G38</f>
        <v/>
      </c>
      <c r="AV22" s="59">
        <f>+'Jardin1 P5'!G38</f>
        <v/>
      </c>
      <c r="AW22" s="59">
        <f>+'Jardin2 P2'!G38</f>
        <v/>
      </c>
      <c r="AX22" s="59">
        <f>+'Jardin2 P3'!G38</f>
        <v/>
      </c>
      <c r="AY22" s="59">
        <f>+'Jardin2 P4'!G38</f>
        <v/>
      </c>
      <c r="AZ22" s="59">
        <f>+'Jardin2 P5'!G38</f>
        <v/>
      </c>
      <c r="BA22" s="59">
        <f>+'Los Bosquinos P1'!G38</f>
        <v/>
      </c>
      <c r="BB22" s="59">
        <f>+'Los Bosquinos P2'!G38</f>
        <v/>
      </c>
      <c r="BC22" s="59">
        <f>+'Santa Adela P1A'!G38</f>
        <v/>
      </c>
      <c r="BD22" s="59">
        <f>+'Santa Adela P2A'!G38</f>
        <v/>
      </c>
      <c r="BE22" s="59">
        <f>+'Santa Adela P3A'!G38</f>
        <v/>
      </c>
      <c r="BF22" s="59">
        <f>+'Santa Adela P6A'!G38</f>
        <v/>
      </c>
      <c r="BG22" s="59">
        <f>+'Santa Adela P8A'!G38</f>
        <v/>
      </c>
      <c r="BH22" s="59">
        <f>+'Santa Adela P9'!G38</f>
        <v/>
      </c>
      <c r="BI22" s="59">
        <f>+'Escobar Williams P2A'!G38</f>
        <v/>
      </c>
      <c r="BJ22" s="59">
        <f>+'Escobar Williams P3A'!G38</f>
        <v/>
      </c>
      <c r="BK22" s="59">
        <f>+'Vista Alegre P2'!G38</f>
        <v/>
      </c>
      <c r="BL22" s="59">
        <f>+'Vista Alegre P3'!G38</f>
        <v/>
      </c>
      <c r="BM22" s="59">
        <f>+'Vista Alegre P4A'!G38</f>
        <v/>
      </c>
      <c r="BN22" s="59">
        <f>+'Vista Alegre P5'!G38</f>
        <v/>
      </c>
      <c r="BO22" s="59">
        <f>+'Los Presidentes P5'!G38</f>
        <v/>
      </c>
      <c r="BP22" s="59">
        <f>+'Los Presidentes P6'!G38</f>
        <v/>
      </c>
      <c r="BQ22" s="59">
        <f>+'Lo Errazuriz P1A'!G38</f>
        <v/>
      </c>
      <c r="BR22" s="59">
        <f>+'Lo Errazuriz P2A'!G38</f>
        <v/>
      </c>
      <c r="BS22" s="59">
        <f>+'Lo Errazuriz P6'!G38</f>
        <v/>
      </c>
      <c r="BT22" s="59">
        <f>+'San Luis P1'!G38</f>
        <v/>
      </c>
      <c r="BU22" s="59">
        <f>+'San Luis P2A'!G38</f>
        <v/>
      </c>
      <c r="BV22" s="59">
        <f>+'San Luis P3A'!G38</f>
        <v/>
      </c>
      <c r="BW22" s="59">
        <f>+'El Tranque P1'!G38</f>
        <v/>
      </c>
      <c r="BX22" s="59">
        <f>+'El Tranque P2A'!G38</f>
        <v/>
      </c>
      <c r="BY22" s="59">
        <f>+'El Tranque P3A'!G38</f>
        <v/>
      </c>
      <c r="BZ22" s="59">
        <f>+'El Tranque P4A'!G38</f>
        <v/>
      </c>
      <c r="CA22" s="59">
        <f>+'El Tranque P5A'!G38</f>
        <v/>
      </c>
      <c r="CB22" s="59">
        <f>+'El tranque P6A'!G38</f>
        <v/>
      </c>
      <c r="CC22">
        <f>+'San Juan 1'!G38</f>
        <v/>
      </c>
      <c r="CD22">
        <f>+'San Juan 2'!G38</f>
        <v/>
      </c>
      <c r="CE22">
        <f>+'Los Alamos 1'!G38</f>
        <v/>
      </c>
      <c r="CF22">
        <f>+'Pajaritos 1A'!G38</f>
        <v/>
      </c>
      <c r="CG22">
        <f>+'Alto Jahuel'!G38</f>
        <v/>
      </c>
      <c r="CH22">
        <f>+Miami!G38</f>
        <v/>
      </c>
      <c r="CI22">
        <f>+'santa adela p10'!G38</f>
        <v/>
      </c>
      <c r="CJ22">
        <f>+'El Tranque 7'!G38</f>
        <v/>
      </c>
    </row>
    <row r="23">
      <c r="A23" s="4" t="n">
        <v>22</v>
      </c>
      <c r="B23" s="59">
        <f>+'Lautaro P1'!G39</f>
        <v/>
      </c>
      <c r="C23">
        <f>+'Lautaro P2'!G39</f>
        <v/>
      </c>
      <c r="D23">
        <f>+'Satelite P6'!G39</f>
        <v/>
      </c>
      <c r="E23">
        <f>+'Satelite P7'!G39</f>
        <v/>
      </c>
      <c r="F23">
        <f>+'El Abrazo P4'!G39</f>
        <v/>
      </c>
      <c r="G23">
        <f>+'El Abrazo P5'!G39</f>
        <v/>
      </c>
      <c r="H23">
        <f>+'Sta Marta P2'!G39</f>
        <v/>
      </c>
      <c r="I23">
        <f>+'Sta Marta P3'!G39</f>
        <v/>
      </c>
      <c r="J23">
        <f>+'Sta Marta P4'!G39</f>
        <v/>
      </c>
      <c r="K23">
        <f>+'Sta Ana Chena'!G39</f>
        <v/>
      </c>
      <c r="L23">
        <f>+'Oreste Plath P1'!G39</f>
        <v/>
      </c>
      <c r="M23">
        <f>+'Oreste Plath P2'!G39</f>
        <v/>
      </c>
      <c r="N23">
        <f>+'Almendral P1A'!G39</f>
        <v/>
      </c>
      <c r="O23">
        <f>+'Almendral 2A'!G39</f>
        <v/>
      </c>
      <c r="P23">
        <f>+'Almendral 3B'!G39</f>
        <v/>
      </c>
      <c r="Q23">
        <f>+'Almendral 4A'!G39</f>
        <v/>
      </c>
      <c r="R23">
        <f>+'Almendral 6A'!G39</f>
        <v/>
      </c>
      <c r="S23">
        <f>+'Almendral 7'!G39</f>
        <v/>
      </c>
      <c r="T23">
        <f>+'Almendral 8'!G39</f>
        <v/>
      </c>
      <c r="U23">
        <f>+'Almendral 9'!G39</f>
        <v/>
      </c>
      <c r="V23">
        <f>+'Maipu Centro P1'!G39</f>
        <v/>
      </c>
      <c r="W23">
        <f>+'Maipu Centro P2'!G39</f>
        <v/>
      </c>
      <c r="X23">
        <f>+'Cerrillos1 P2A'!G39</f>
        <v/>
      </c>
      <c r="Y23">
        <f>+'Cerrillos1 P3A'!G39</f>
        <v/>
      </c>
      <c r="Z23">
        <f>+'Cerrillos1 P4A'!G39</f>
        <v/>
      </c>
      <c r="AA23" s="59">
        <f>+'Cerrillos1 P6'!G39</f>
        <v/>
      </c>
      <c r="AB23" s="59">
        <f>+'Cerrillos2 P1'!G39</f>
        <v/>
      </c>
      <c r="AC23" s="59">
        <f>+'Cerrillos2 P2'!G39</f>
        <v/>
      </c>
      <c r="AD23" s="59">
        <f>+'Versalles1 P1'!G39</f>
        <v/>
      </c>
      <c r="AE23" s="59">
        <f>+'Versalles1 P2'!G39</f>
        <v/>
      </c>
      <c r="AF23" s="59">
        <f>+'Versalles1 P3'!G39</f>
        <v/>
      </c>
      <c r="AG23" s="59">
        <f>+'Versalles2 P1'!G39</f>
        <v/>
      </c>
      <c r="AH23" s="59">
        <f>+'Versalles2 P2'!G39</f>
        <v/>
      </c>
      <c r="AI23" s="59">
        <f>+'Alessandri P1A'!G39</f>
        <v/>
      </c>
      <c r="AJ23" s="59">
        <f>+'Alessandri P2A'!G39</f>
        <v/>
      </c>
      <c r="AK23" s="59">
        <f>+'San Jose de Chuchunco P1A'!G39</f>
        <v/>
      </c>
      <c r="AL23" s="59">
        <f>+'San Jose de Chuchunco P2A'!G39</f>
        <v/>
      </c>
      <c r="AM23" s="59">
        <f>+'San Jose de Chuchunco P3A'!G39</f>
        <v/>
      </c>
      <c r="AN23" s="59">
        <f>+'San Jose de Chuchunco P4A'!G39</f>
        <v/>
      </c>
      <c r="AO23" s="59">
        <f>+'San Jose de Chuchunco P5'!G39</f>
        <v/>
      </c>
      <c r="AP23" s="59">
        <f>+'Jahuel P1'!G39</f>
        <v/>
      </c>
      <c r="AQ23" s="59">
        <f>+'Jahuel P2'!G39</f>
        <v/>
      </c>
      <c r="AR23" s="59">
        <f>+'Jahuel P3'!G39</f>
        <v/>
      </c>
      <c r="AS23" s="59">
        <f>+'Jahuel P4'!G39</f>
        <v/>
      </c>
      <c r="AT23" s="59">
        <f>+'Jardin1 P1A'!G39</f>
        <v/>
      </c>
      <c r="AU23" s="59">
        <f>+'Jardin1 P2A'!G39</f>
        <v/>
      </c>
      <c r="AV23" s="59">
        <f>+'Jardin1 P5'!G39</f>
        <v/>
      </c>
      <c r="AW23" s="59">
        <f>+'Jardin2 P2'!G39</f>
        <v/>
      </c>
      <c r="AX23" s="59">
        <f>+'Jardin2 P3'!G39</f>
        <v/>
      </c>
      <c r="AY23" s="59">
        <f>+'Jardin2 P4'!G39</f>
        <v/>
      </c>
      <c r="AZ23" s="59">
        <f>+'Jardin2 P5'!G39</f>
        <v/>
      </c>
      <c r="BA23" s="59">
        <f>+'Los Bosquinos P1'!G39</f>
        <v/>
      </c>
      <c r="BB23" s="59">
        <f>+'Los Bosquinos P2'!G39</f>
        <v/>
      </c>
      <c r="BC23" s="59">
        <f>+'Santa Adela P1A'!G39</f>
        <v/>
      </c>
      <c r="BD23" s="59">
        <f>+'Santa Adela P2A'!G39</f>
        <v/>
      </c>
      <c r="BE23" s="59">
        <f>+'Santa Adela P3A'!G39</f>
        <v/>
      </c>
      <c r="BF23" s="59">
        <f>+'Santa Adela P6A'!G39</f>
        <v/>
      </c>
      <c r="BG23" s="59">
        <f>+'Santa Adela P8A'!G39</f>
        <v/>
      </c>
      <c r="BH23" s="59">
        <f>+'Santa Adela P9'!G39</f>
        <v/>
      </c>
      <c r="BI23" s="59">
        <f>+'Escobar Williams P2A'!G39</f>
        <v/>
      </c>
      <c r="BJ23" s="59">
        <f>+'Escobar Williams P3A'!G39</f>
        <v/>
      </c>
      <c r="BK23" s="59">
        <f>+'Vista Alegre P2'!G39</f>
        <v/>
      </c>
      <c r="BL23" s="59">
        <f>+'Vista Alegre P3'!G39</f>
        <v/>
      </c>
      <c r="BM23" s="59">
        <f>+'Vista Alegre P4A'!G39</f>
        <v/>
      </c>
      <c r="BN23" s="59">
        <f>+'Vista Alegre P5'!G39</f>
        <v/>
      </c>
      <c r="BO23" s="59">
        <f>+'Los Presidentes P5'!G39</f>
        <v/>
      </c>
      <c r="BP23" s="59">
        <f>+'Los Presidentes P6'!G39</f>
        <v/>
      </c>
      <c r="BQ23" s="59">
        <f>+'Lo Errazuriz P1A'!G39</f>
        <v/>
      </c>
      <c r="BR23" s="59">
        <f>+'Lo Errazuriz P2A'!G39</f>
        <v/>
      </c>
      <c r="BS23" s="59">
        <f>+'Lo Errazuriz P6'!G39</f>
        <v/>
      </c>
      <c r="BT23" s="59">
        <f>+'San Luis P1'!G39</f>
        <v/>
      </c>
      <c r="BU23" s="59">
        <f>+'San Luis P2A'!G39</f>
        <v/>
      </c>
      <c r="BV23" s="59">
        <f>+'San Luis P3A'!G39</f>
        <v/>
      </c>
      <c r="BW23" s="59">
        <f>+'El Tranque P1'!G39</f>
        <v/>
      </c>
      <c r="BX23" s="59">
        <f>+'El Tranque P2A'!G39</f>
        <v/>
      </c>
      <c r="BY23" s="59">
        <f>+'El Tranque P3A'!G39</f>
        <v/>
      </c>
      <c r="BZ23" s="59">
        <f>+'El Tranque P4A'!G39</f>
        <v/>
      </c>
      <c r="CA23" s="59">
        <f>+'El Tranque P5A'!G39</f>
        <v/>
      </c>
      <c r="CB23" s="59">
        <f>+'El tranque P6A'!G39</f>
        <v/>
      </c>
      <c r="CC23">
        <f>+'San Juan 1'!G39</f>
        <v/>
      </c>
      <c r="CD23">
        <f>+'San Juan 2'!G39</f>
        <v/>
      </c>
      <c r="CE23">
        <f>+'Los Alamos 1'!G39</f>
        <v/>
      </c>
      <c r="CF23">
        <f>+'Pajaritos 1A'!G39</f>
        <v/>
      </c>
      <c r="CG23">
        <f>+'Alto Jahuel'!G39</f>
        <v/>
      </c>
      <c r="CH23">
        <f>+Miami!G39</f>
        <v/>
      </c>
      <c r="CI23">
        <f>+'santa adela p10'!G39</f>
        <v/>
      </c>
      <c r="CJ23">
        <f>+'El Tranque 7'!G39</f>
        <v/>
      </c>
    </row>
    <row r="24">
      <c r="A24" s="4" t="n">
        <v>23</v>
      </c>
      <c r="B24" s="59">
        <f>+'Lautaro P1'!G40</f>
        <v/>
      </c>
      <c r="C24">
        <f>+'Lautaro P2'!G40</f>
        <v/>
      </c>
      <c r="D24">
        <f>+'Satelite P6'!G40</f>
        <v/>
      </c>
      <c r="E24">
        <f>+'Satelite P7'!G40</f>
        <v/>
      </c>
      <c r="F24">
        <f>+'El Abrazo P4'!G40</f>
        <v/>
      </c>
      <c r="G24">
        <f>+'El Abrazo P5'!G40</f>
        <v/>
      </c>
      <c r="H24">
        <f>+'Sta Marta P2'!G40</f>
        <v/>
      </c>
      <c r="I24">
        <f>+'Sta Marta P3'!G40</f>
        <v/>
      </c>
      <c r="J24">
        <f>+'Sta Marta P4'!G40</f>
        <v/>
      </c>
      <c r="K24">
        <f>+'Sta Ana Chena'!G40</f>
        <v/>
      </c>
      <c r="L24">
        <f>+'Oreste Plath P1'!G40</f>
        <v/>
      </c>
      <c r="M24">
        <f>+'Oreste Plath P2'!G40</f>
        <v/>
      </c>
      <c r="N24">
        <f>+'Almendral P1A'!G40</f>
        <v/>
      </c>
      <c r="O24">
        <f>+'Almendral 2A'!G40</f>
        <v/>
      </c>
      <c r="P24">
        <f>+'Almendral 3B'!G40</f>
        <v/>
      </c>
      <c r="Q24">
        <f>+'Almendral 4A'!G40</f>
        <v/>
      </c>
      <c r="R24">
        <f>+'Almendral 6A'!G40</f>
        <v/>
      </c>
      <c r="S24">
        <f>+'Almendral 7'!G40</f>
        <v/>
      </c>
      <c r="T24">
        <f>+'Almendral 8'!G40</f>
        <v/>
      </c>
      <c r="U24">
        <f>+'Almendral 9'!G40</f>
        <v/>
      </c>
      <c r="V24">
        <f>+'Maipu Centro P1'!G40</f>
        <v/>
      </c>
      <c r="W24">
        <f>+'Maipu Centro P2'!G40</f>
        <v/>
      </c>
      <c r="X24">
        <f>+'Cerrillos1 P2A'!G40</f>
        <v/>
      </c>
      <c r="Y24">
        <f>+'Cerrillos1 P3A'!G40</f>
        <v/>
      </c>
      <c r="Z24">
        <f>+'Cerrillos1 P4A'!G40</f>
        <v/>
      </c>
      <c r="AA24" s="59">
        <f>+'Cerrillos1 P6'!G40</f>
        <v/>
      </c>
      <c r="AB24" s="59">
        <f>+'Cerrillos2 P1'!G40</f>
        <v/>
      </c>
      <c r="AC24" s="59">
        <f>+'Cerrillos2 P2'!G40</f>
        <v/>
      </c>
      <c r="AD24" s="59">
        <f>+'Versalles1 P1'!G40</f>
        <v/>
      </c>
      <c r="AE24" s="59">
        <f>+'Versalles1 P2'!G40</f>
        <v/>
      </c>
      <c r="AF24" s="59">
        <f>+'Versalles1 P3'!G40</f>
        <v/>
      </c>
      <c r="AG24" s="59">
        <f>+'Versalles2 P1'!G40</f>
        <v/>
      </c>
      <c r="AH24" s="59">
        <f>+'Versalles2 P2'!G40</f>
        <v/>
      </c>
      <c r="AI24" s="59">
        <f>+'Alessandri P1A'!G40</f>
        <v/>
      </c>
      <c r="AJ24" s="59">
        <f>+'Alessandri P2A'!G40</f>
        <v/>
      </c>
      <c r="AK24" s="59">
        <f>+'San Jose de Chuchunco P1A'!G40</f>
        <v/>
      </c>
      <c r="AL24" s="59">
        <f>+'San Jose de Chuchunco P2A'!G40</f>
        <v/>
      </c>
      <c r="AM24" s="59">
        <f>+'San Jose de Chuchunco P3A'!G40</f>
        <v/>
      </c>
      <c r="AN24" s="59">
        <f>+'San Jose de Chuchunco P4A'!G40</f>
        <v/>
      </c>
      <c r="AO24" s="59">
        <f>+'San Jose de Chuchunco P5'!G40</f>
        <v/>
      </c>
      <c r="AP24" s="59">
        <f>+'Jahuel P1'!G40</f>
        <v/>
      </c>
      <c r="AQ24" s="59">
        <f>+'Jahuel P2'!G40</f>
        <v/>
      </c>
      <c r="AR24" s="59">
        <f>+'Jahuel P3'!G40</f>
        <v/>
      </c>
      <c r="AS24" s="59">
        <f>+'Jahuel P4'!G40</f>
        <v/>
      </c>
      <c r="AT24" s="59">
        <f>+'Jardin1 P1A'!G40</f>
        <v/>
      </c>
      <c r="AU24" s="59">
        <f>+'Jardin1 P2A'!G40</f>
        <v/>
      </c>
      <c r="AV24" s="59">
        <f>+'Jardin1 P5'!G40</f>
        <v/>
      </c>
      <c r="AW24" s="59">
        <f>+'Jardin2 P2'!G40</f>
        <v/>
      </c>
      <c r="AX24" s="59">
        <f>+'Jardin2 P3'!G40</f>
        <v/>
      </c>
      <c r="AY24" s="59">
        <f>+'Jardin2 P4'!G40</f>
        <v/>
      </c>
      <c r="AZ24" s="59">
        <f>+'Jardin2 P5'!G40</f>
        <v/>
      </c>
      <c r="BA24" s="59">
        <f>+'Los Bosquinos P1'!G40</f>
        <v/>
      </c>
      <c r="BB24" s="59">
        <f>+'Los Bosquinos P2'!G40</f>
        <v/>
      </c>
      <c r="BC24" s="59">
        <f>+'Santa Adela P1A'!G40</f>
        <v/>
      </c>
      <c r="BD24" s="59">
        <f>+'Santa Adela P2A'!G40</f>
        <v/>
      </c>
      <c r="BE24" s="59">
        <f>+'Santa Adela P3A'!G40</f>
        <v/>
      </c>
      <c r="BF24" s="59">
        <f>+'Santa Adela P6A'!G40</f>
        <v/>
      </c>
      <c r="BG24" s="59">
        <f>+'Santa Adela P8A'!G40</f>
        <v/>
      </c>
      <c r="BH24" s="59">
        <f>+'Santa Adela P9'!G40</f>
        <v/>
      </c>
      <c r="BI24" s="59">
        <f>+'Escobar Williams P2A'!G40</f>
        <v/>
      </c>
      <c r="BJ24" s="59">
        <f>+'Escobar Williams P3A'!G40</f>
        <v/>
      </c>
      <c r="BK24" s="59">
        <f>+'Vista Alegre P2'!G40</f>
        <v/>
      </c>
      <c r="BL24" s="59">
        <f>+'Vista Alegre P3'!G40</f>
        <v/>
      </c>
      <c r="BM24" s="59">
        <f>+'Vista Alegre P4A'!G40</f>
        <v/>
      </c>
      <c r="BN24" s="59">
        <f>+'Vista Alegre P5'!G40</f>
        <v/>
      </c>
      <c r="BO24" s="59">
        <f>+'Los Presidentes P5'!G40</f>
        <v/>
      </c>
      <c r="BP24" s="59">
        <f>+'Los Presidentes P6'!G40</f>
        <v/>
      </c>
      <c r="BQ24" s="59">
        <f>+'Lo Errazuriz P1A'!G40</f>
        <v/>
      </c>
      <c r="BR24" s="59">
        <f>+'Lo Errazuriz P2A'!G40</f>
        <v/>
      </c>
      <c r="BS24" s="59">
        <f>+'Lo Errazuriz P6'!G40</f>
        <v/>
      </c>
      <c r="BT24" s="59">
        <f>+'San Luis P1'!G40</f>
        <v/>
      </c>
      <c r="BU24" s="59">
        <f>+'San Luis P2A'!G40</f>
        <v/>
      </c>
      <c r="BV24" s="59">
        <f>+'San Luis P3A'!G40</f>
        <v/>
      </c>
      <c r="BW24" s="59">
        <f>+'El Tranque P1'!G40</f>
        <v/>
      </c>
      <c r="BX24" s="59">
        <f>+'El Tranque P2A'!G40</f>
        <v/>
      </c>
      <c r="BY24" s="59">
        <f>+'El Tranque P3A'!G40</f>
        <v/>
      </c>
      <c r="BZ24" s="59">
        <f>+'El Tranque P4A'!G40</f>
        <v/>
      </c>
      <c r="CA24" s="59">
        <f>+'El Tranque P5A'!G40</f>
        <v/>
      </c>
      <c r="CB24" s="59">
        <f>+'El tranque P6A'!G40</f>
        <v/>
      </c>
      <c r="CC24">
        <f>+'San Juan 1'!G40</f>
        <v/>
      </c>
      <c r="CD24">
        <f>+'San Juan 2'!G40</f>
        <v/>
      </c>
      <c r="CE24">
        <f>+'Los Alamos 1'!G40</f>
        <v/>
      </c>
      <c r="CF24">
        <f>+'Pajaritos 1A'!G40</f>
        <v/>
      </c>
      <c r="CG24">
        <f>+'Alto Jahuel'!G40</f>
        <v/>
      </c>
      <c r="CH24">
        <f>+Miami!G40</f>
        <v/>
      </c>
      <c r="CI24">
        <f>+'santa adela p10'!G40</f>
        <v/>
      </c>
      <c r="CJ24">
        <f>+'El Tranque 7'!G40</f>
        <v/>
      </c>
    </row>
    <row r="25">
      <c r="A25" s="4" t="n">
        <v>24</v>
      </c>
      <c r="B25" s="59">
        <f>+'Lautaro P1'!G41</f>
        <v/>
      </c>
      <c r="C25">
        <f>+'Lautaro P2'!G41</f>
        <v/>
      </c>
      <c r="D25">
        <f>+'Satelite P6'!G41</f>
        <v/>
      </c>
      <c r="E25">
        <f>+'Satelite P7'!G41</f>
        <v/>
      </c>
      <c r="F25">
        <f>+'El Abrazo P4'!G41</f>
        <v/>
      </c>
      <c r="G25">
        <f>+'El Abrazo P5'!G41</f>
        <v/>
      </c>
      <c r="H25">
        <f>+'Sta Marta P2'!G41</f>
        <v/>
      </c>
      <c r="I25">
        <f>+'Sta Marta P3'!G41</f>
        <v/>
      </c>
      <c r="J25">
        <f>+'Sta Marta P4'!G41</f>
        <v/>
      </c>
      <c r="K25">
        <f>+'Sta Ana Chena'!G41</f>
        <v/>
      </c>
      <c r="L25">
        <f>+'Oreste Plath P1'!G41</f>
        <v/>
      </c>
      <c r="M25">
        <f>+'Oreste Plath P2'!G41</f>
        <v/>
      </c>
      <c r="N25">
        <f>+'Almendral P1A'!G41</f>
        <v/>
      </c>
      <c r="O25">
        <f>+'Almendral 2A'!G41</f>
        <v/>
      </c>
      <c r="P25">
        <f>+'Almendral 3B'!G41</f>
        <v/>
      </c>
      <c r="Q25">
        <f>+'Almendral 4A'!G41</f>
        <v/>
      </c>
      <c r="R25">
        <f>+'Almendral 6A'!G41</f>
        <v/>
      </c>
      <c r="S25">
        <f>+'Almendral 7'!G41</f>
        <v/>
      </c>
      <c r="T25">
        <f>+'Almendral 8'!G41</f>
        <v/>
      </c>
      <c r="U25">
        <f>+'Almendral 9'!G41</f>
        <v/>
      </c>
      <c r="V25">
        <f>+'Maipu Centro P1'!G41</f>
        <v/>
      </c>
      <c r="W25">
        <f>+'Maipu Centro P2'!G41</f>
        <v/>
      </c>
      <c r="X25">
        <f>+'Cerrillos1 P2A'!G41</f>
        <v/>
      </c>
      <c r="Y25">
        <f>+'Cerrillos1 P3A'!G41</f>
        <v/>
      </c>
      <c r="Z25">
        <f>+'Cerrillos1 P4A'!G41</f>
        <v/>
      </c>
      <c r="AA25" s="59">
        <f>+'Cerrillos1 P6'!G41</f>
        <v/>
      </c>
      <c r="AB25" s="59">
        <f>+'Cerrillos2 P1'!G41</f>
        <v/>
      </c>
      <c r="AC25" s="59">
        <f>+'Cerrillos2 P2'!G41</f>
        <v/>
      </c>
      <c r="AD25" s="59">
        <f>+'Versalles1 P1'!G41</f>
        <v/>
      </c>
      <c r="AE25" s="59">
        <f>+'Versalles1 P2'!G41</f>
        <v/>
      </c>
      <c r="AF25" s="59">
        <f>+'Versalles1 P3'!G41</f>
        <v/>
      </c>
      <c r="AG25" s="59">
        <f>+'Versalles2 P1'!G41</f>
        <v/>
      </c>
      <c r="AH25" s="59">
        <f>+'Versalles2 P2'!G41</f>
        <v/>
      </c>
      <c r="AI25" s="59">
        <f>+'Alessandri P1A'!G41</f>
        <v/>
      </c>
      <c r="AJ25" s="59">
        <f>+'Alessandri P2A'!G41</f>
        <v/>
      </c>
      <c r="AK25" s="59">
        <f>+'San Jose de Chuchunco P1A'!G41</f>
        <v/>
      </c>
      <c r="AL25" s="59">
        <f>+'San Jose de Chuchunco P2A'!G41</f>
        <v/>
      </c>
      <c r="AM25" s="59">
        <f>+'San Jose de Chuchunco P3A'!G41</f>
        <v/>
      </c>
      <c r="AN25" s="59">
        <f>+'San Jose de Chuchunco P4A'!G41</f>
        <v/>
      </c>
      <c r="AO25" s="59">
        <f>+'San Jose de Chuchunco P5'!G41</f>
        <v/>
      </c>
      <c r="AP25" s="59">
        <f>+'Jahuel P1'!G41</f>
        <v/>
      </c>
      <c r="AQ25" s="59">
        <f>+'Jahuel P2'!G41</f>
        <v/>
      </c>
      <c r="AR25" s="59">
        <f>+'Jahuel P3'!G41</f>
        <v/>
      </c>
      <c r="AS25" s="59">
        <f>+'Jahuel P4'!G41</f>
        <v/>
      </c>
      <c r="AT25" s="59">
        <f>+'Jardin1 P1A'!G41</f>
        <v/>
      </c>
      <c r="AU25" s="59">
        <f>+'Jardin1 P2A'!G41</f>
        <v/>
      </c>
      <c r="AV25" s="59">
        <f>+'Jardin1 P5'!G41</f>
        <v/>
      </c>
      <c r="AW25" s="59">
        <f>+'Jardin2 P2'!G41</f>
        <v/>
      </c>
      <c r="AX25" s="59">
        <f>+'Jardin2 P3'!G41</f>
        <v/>
      </c>
      <c r="AY25" s="59">
        <f>+'Jardin2 P4'!G41</f>
        <v/>
      </c>
      <c r="AZ25" s="59">
        <f>+'Jardin2 P5'!G41</f>
        <v/>
      </c>
      <c r="BA25" s="59">
        <f>+'Los Bosquinos P1'!G41</f>
        <v/>
      </c>
      <c r="BB25" s="59">
        <f>+'Los Bosquinos P2'!G41</f>
        <v/>
      </c>
      <c r="BC25" s="59">
        <f>+'Santa Adela P1A'!G41</f>
        <v/>
      </c>
      <c r="BD25" s="59">
        <f>+'Santa Adela P2A'!G41</f>
        <v/>
      </c>
      <c r="BE25" s="59">
        <f>+'Santa Adela P3A'!G41</f>
        <v/>
      </c>
      <c r="BF25" s="59">
        <f>+'Santa Adela P6A'!G41</f>
        <v/>
      </c>
      <c r="BG25" s="59">
        <f>+'Santa Adela P8A'!G41</f>
        <v/>
      </c>
      <c r="BH25" s="59">
        <f>+'Santa Adela P9'!G41</f>
        <v/>
      </c>
      <c r="BI25" s="59">
        <f>+'Escobar Williams P2A'!G41</f>
        <v/>
      </c>
      <c r="BJ25" s="59">
        <f>+'Escobar Williams P3A'!G41</f>
        <v/>
      </c>
      <c r="BK25" s="59">
        <f>+'Vista Alegre P2'!G41</f>
        <v/>
      </c>
      <c r="BL25" s="59">
        <f>+'Vista Alegre P3'!G41</f>
        <v/>
      </c>
      <c r="BM25" s="59">
        <f>+'Vista Alegre P4A'!G41</f>
        <v/>
      </c>
      <c r="BN25" s="59">
        <f>+'Vista Alegre P5'!G41</f>
        <v/>
      </c>
      <c r="BO25" s="59">
        <f>+'Los Presidentes P5'!G41</f>
        <v/>
      </c>
      <c r="BP25" s="59">
        <f>+'Los Presidentes P6'!G41</f>
        <v/>
      </c>
      <c r="BQ25" s="59">
        <f>+'Lo Errazuriz P1A'!G41</f>
        <v/>
      </c>
      <c r="BR25" s="59">
        <f>+'Lo Errazuriz P2A'!G41</f>
        <v/>
      </c>
      <c r="BS25" s="59">
        <f>+'Lo Errazuriz P6'!G41</f>
        <v/>
      </c>
      <c r="BT25" s="59">
        <f>+'San Luis P1'!G41</f>
        <v/>
      </c>
      <c r="BU25" s="59">
        <f>+'San Luis P2A'!G41</f>
        <v/>
      </c>
      <c r="BV25" s="59">
        <f>+'San Luis P3A'!G41</f>
        <v/>
      </c>
      <c r="BW25" s="59">
        <f>+'El Tranque P1'!G41</f>
        <v/>
      </c>
      <c r="BX25" s="59">
        <f>+'El Tranque P2A'!G41</f>
        <v/>
      </c>
      <c r="BY25" s="59">
        <f>+'El Tranque P3A'!G41</f>
        <v/>
      </c>
      <c r="BZ25" s="59">
        <f>+'El Tranque P4A'!G41</f>
        <v/>
      </c>
      <c r="CA25" s="59">
        <f>+'El Tranque P5A'!G41</f>
        <v/>
      </c>
      <c r="CB25" s="59">
        <f>+'El tranque P6A'!G41</f>
        <v/>
      </c>
      <c r="CC25">
        <f>+'San Juan 1'!G41</f>
        <v/>
      </c>
      <c r="CD25">
        <f>+'San Juan 2'!G41</f>
        <v/>
      </c>
      <c r="CE25">
        <f>+'Los Alamos 1'!G41</f>
        <v/>
      </c>
      <c r="CF25">
        <f>+'Pajaritos 1A'!G41</f>
        <v/>
      </c>
      <c r="CG25">
        <f>+'Alto Jahuel'!G41</f>
        <v/>
      </c>
      <c r="CH25">
        <f>+Miami!G41</f>
        <v/>
      </c>
      <c r="CI25">
        <f>+'santa adela p10'!G41</f>
        <v/>
      </c>
      <c r="CJ25">
        <f>+'El Tranque 7'!G41</f>
        <v/>
      </c>
    </row>
    <row r="26">
      <c r="A26" s="4" t="n">
        <v>25</v>
      </c>
      <c r="B26" s="59">
        <f>+'Lautaro P1'!G42</f>
        <v/>
      </c>
      <c r="C26">
        <f>+'Lautaro P2'!G42</f>
        <v/>
      </c>
      <c r="D26">
        <f>+'Satelite P6'!G42</f>
        <v/>
      </c>
      <c r="E26">
        <f>+'Satelite P7'!G42</f>
        <v/>
      </c>
      <c r="F26">
        <f>+'El Abrazo P4'!G42</f>
        <v/>
      </c>
      <c r="G26">
        <f>+'El Abrazo P5'!G42</f>
        <v/>
      </c>
      <c r="H26">
        <f>+'Sta Marta P2'!G42</f>
        <v/>
      </c>
      <c r="I26">
        <f>+'Sta Marta P3'!G42</f>
        <v/>
      </c>
      <c r="J26">
        <f>+'Sta Marta P4'!G42</f>
        <v/>
      </c>
      <c r="K26">
        <f>+'Sta Ana Chena'!G42</f>
        <v/>
      </c>
      <c r="L26">
        <f>+'Oreste Plath P1'!G42</f>
        <v/>
      </c>
      <c r="M26">
        <f>+'Oreste Plath P2'!G42</f>
        <v/>
      </c>
      <c r="N26">
        <f>+'Almendral P1A'!G42</f>
        <v/>
      </c>
      <c r="O26">
        <f>+'Almendral 2A'!G42</f>
        <v/>
      </c>
      <c r="P26">
        <f>+'Almendral 3B'!G42</f>
        <v/>
      </c>
      <c r="Q26">
        <f>+'Almendral 4A'!G42</f>
        <v/>
      </c>
      <c r="R26">
        <f>+'Almendral 6A'!G42</f>
        <v/>
      </c>
      <c r="S26">
        <f>+'Almendral 7'!G42</f>
        <v/>
      </c>
      <c r="T26">
        <f>+'Almendral 8'!G42</f>
        <v/>
      </c>
      <c r="U26">
        <f>+'Almendral 9'!G42</f>
        <v/>
      </c>
      <c r="V26">
        <f>+'Maipu Centro P1'!G42</f>
        <v/>
      </c>
      <c r="W26">
        <f>+'Maipu Centro P2'!G42</f>
        <v/>
      </c>
      <c r="X26">
        <f>+'Cerrillos1 P2A'!G42</f>
        <v/>
      </c>
      <c r="Y26">
        <f>+'Cerrillos1 P3A'!G42</f>
        <v/>
      </c>
      <c r="Z26">
        <f>+'Cerrillos1 P4A'!G42</f>
        <v/>
      </c>
      <c r="AA26" s="59">
        <f>+'Cerrillos1 P6'!G42</f>
        <v/>
      </c>
      <c r="AB26" s="59">
        <f>+'Cerrillos2 P1'!G42</f>
        <v/>
      </c>
      <c r="AC26" s="59">
        <f>+'Cerrillos2 P2'!G42</f>
        <v/>
      </c>
      <c r="AD26" s="59">
        <f>+'Versalles1 P1'!G42</f>
        <v/>
      </c>
      <c r="AE26" s="59">
        <f>+'Versalles1 P2'!G42</f>
        <v/>
      </c>
      <c r="AF26" s="59">
        <f>+'Versalles1 P3'!G42</f>
        <v/>
      </c>
      <c r="AG26" s="59">
        <f>+'Versalles2 P1'!G42</f>
        <v/>
      </c>
      <c r="AH26" s="59">
        <f>+'Versalles2 P2'!G42</f>
        <v/>
      </c>
      <c r="AI26" s="59">
        <f>+'Alessandri P1A'!G42</f>
        <v/>
      </c>
      <c r="AJ26" s="59">
        <f>+'Alessandri P2A'!G42</f>
        <v/>
      </c>
      <c r="AK26" s="59">
        <f>+'San Jose de Chuchunco P1A'!G42</f>
        <v/>
      </c>
      <c r="AL26" s="59">
        <f>+'San Jose de Chuchunco P2A'!G42</f>
        <v/>
      </c>
      <c r="AM26" s="59">
        <f>+'San Jose de Chuchunco P3A'!G42</f>
        <v/>
      </c>
      <c r="AN26" s="59">
        <f>+'San Jose de Chuchunco P4A'!G42</f>
        <v/>
      </c>
      <c r="AO26" s="59">
        <f>+'San Jose de Chuchunco P5'!G42</f>
        <v/>
      </c>
      <c r="AP26" s="59">
        <f>+'Jahuel P1'!G42</f>
        <v/>
      </c>
      <c r="AQ26" s="59">
        <f>+'Jahuel P2'!G42</f>
        <v/>
      </c>
      <c r="AR26" s="59">
        <f>+'Jahuel P3'!G42</f>
        <v/>
      </c>
      <c r="AS26" s="59">
        <f>+'Jahuel P4'!G42</f>
        <v/>
      </c>
      <c r="AT26" s="59">
        <f>+'Jardin1 P1A'!G42</f>
        <v/>
      </c>
      <c r="AU26" s="59">
        <f>+'Jardin1 P2A'!G42</f>
        <v/>
      </c>
      <c r="AV26" s="59">
        <f>+'Jardin1 P5'!G42</f>
        <v/>
      </c>
      <c r="AW26" s="59">
        <f>+'Jardin2 P2'!G42</f>
        <v/>
      </c>
      <c r="AX26" s="59">
        <f>+'Jardin2 P3'!G42</f>
        <v/>
      </c>
      <c r="AY26" s="59">
        <f>+'Jardin2 P4'!G42</f>
        <v/>
      </c>
      <c r="AZ26" s="59">
        <f>+'Jardin2 P5'!G42</f>
        <v/>
      </c>
      <c r="BA26" s="59">
        <f>+'Los Bosquinos P1'!G42</f>
        <v/>
      </c>
      <c r="BB26" s="59">
        <f>+'Los Bosquinos P2'!G42</f>
        <v/>
      </c>
      <c r="BC26" s="59">
        <f>+'Santa Adela P1A'!G42</f>
        <v/>
      </c>
      <c r="BD26" s="59">
        <f>+'Santa Adela P2A'!G42</f>
        <v/>
      </c>
      <c r="BE26" s="59">
        <f>+'Santa Adela P3A'!G42</f>
        <v/>
      </c>
      <c r="BF26" s="59">
        <f>+'Santa Adela P6A'!G42</f>
        <v/>
      </c>
      <c r="BG26" s="59">
        <f>+'Santa Adela P8A'!G42</f>
        <v/>
      </c>
      <c r="BH26" s="59">
        <f>+'Santa Adela P9'!G42</f>
        <v/>
      </c>
      <c r="BI26" s="59">
        <f>+'Escobar Williams P2A'!G42</f>
        <v/>
      </c>
      <c r="BJ26" s="59">
        <f>+'Escobar Williams P3A'!G42</f>
        <v/>
      </c>
      <c r="BK26" s="59">
        <f>+'Vista Alegre P2'!G42</f>
        <v/>
      </c>
      <c r="BL26" s="59">
        <f>+'Vista Alegre P3'!G42</f>
        <v/>
      </c>
      <c r="BM26" s="59">
        <f>+'Vista Alegre P4A'!G42</f>
        <v/>
      </c>
      <c r="BN26" s="59">
        <f>+'Vista Alegre P5'!G42</f>
        <v/>
      </c>
      <c r="BO26" s="59">
        <f>+'Los Presidentes P5'!G42</f>
        <v/>
      </c>
      <c r="BP26" s="59">
        <f>+'Los Presidentes P6'!G42</f>
        <v/>
      </c>
      <c r="BQ26" s="59">
        <f>+'Lo Errazuriz P1A'!G42</f>
        <v/>
      </c>
      <c r="BR26" s="59">
        <f>+'Lo Errazuriz P2A'!G42</f>
        <v/>
      </c>
      <c r="BS26" s="59">
        <f>+'Lo Errazuriz P6'!G42</f>
        <v/>
      </c>
      <c r="BT26" s="59">
        <f>+'San Luis P1'!G42</f>
        <v/>
      </c>
      <c r="BU26" s="59">
        <f>+'San Luis P2A'!G42</f>
        <v/>
      </c>
      <c r="BV26" s="59">
        <f>+'San Luis P3A'!G42</f>
        <v/>
      </c>
      <c r="BW26" s="59">
        <f>+'El Tranque P1'!G42</f>
        <v/>
      </c>
      <c r="BX26" s="59">
        <f>+'El Tranque P2A'!G42</f>
        <v/>
      </c>
      <c r="BY26" s="59">
        <f>+'El Tranque P3A'!G42</f>
        <v/>
      </c>
      <c r="BZ26" s="59">
        <f>+'El Tranque P4A'!G42</f>
        <v/>
      </c>
      <c r="CA26" s="59">
        <f>+'El Tranque P5A'!G42</f>
        <v/>
      </c>
      <c r="CB26" s="59">
        <f>+'El tranque P6A'!G42</f>
        <v/>
      </c>
      <c r="CC26">
        <f>+'San Juan 1'!G42</f>
        <v/>
      </c>
      <c r="CD26">
        <f>+'San Juan 2'!G42</f>
        <v/>
      </c>
      <c r="CE26">
        <f>+'Los Alamos 1'!G42</f>
        <v/>
      </c>
      <c r="CF26">
        <f>+'Pajaritos 1A'!G42</f>
        <v/>
      </c>
      <c r="CG26">
        <f>+'Alto Jahuel'!G42</f>
        <v/>
      </c>
      <c r="CH26">
        <f>+Miami!G42</f>
        <v/>
      </c>
      <c r="CI26">
        <f>+'santa adela p10'!G42</f>
        <v/>
      </c>
      <c r="CJ26">
        <f>+'El Tranque 7'!G42</f>
        <v/>
      </c>
    </row>
    <row r="27">
      <c r="A27" s="4" t="n">
        <v>26</v>
      </c>
      <c r="B27" s="59">
        <f>+'Lautaro P1'!G43</f>
        <v/>
      </c>
      <c r="C27">
        <f>+'Lautaro P2'!G43</f>
        <v/>
      </c>
      <c r="D27">
        <f>+'Satelite P6'!G43</f>
        <v/>
      </c>
      <c r="E27">
        <f>+'Satelite P7'!G43</f>
        <v/>
      </c>
      <c r="F27">
        <f>+'El Abrazo P4'!G43</f>
        <v/>
      </c>
      <c r="G27">
        <f>+'El Abrazo P5'!G43</f>
        <v/>
      </c>
      <c r="H27">
        <f>+'Sta Marta P2'!G43</f>
        <v/>
      </c>
      <c r="I27">
        <f>+'Sta Marta P3'!G43</f>
        <v/>
      </c>
      <c r="J27">
        <f>+'Sta Marta P4'!G43</f>
        <v/>
      </c>
      <c r="K27">
        <f>+'Sta Ana Chena'!G43</f>
        <v/>
      </c>
      <c r="L27">
        <f>+'Oreste Plath P1'!G43</f>
        <v/>
      </c>
      <c r="M27">
        <f>+'Oreste Plath P2'!G43</f>
        <v/>
      </c>
      <c r="N27">
        <f>+'Almendral P1A'!G43</f>
        <v/>
      </c>
      <c r="O27">
        <f>+'Almendral 2A'!G43</f>
        <v/>
      </c>
      <c r="P27">
        <f>+'Almendral 3B'!G43</f>
        <v/>
      </c>
      <c r="Q27">
        <f>+'Almendral 4A'!G43</f>
        <v/>
      </c>
      <c r="R27">
        <f>+'Almendral 6A'!G43</f>
        <v/>
      </c>
      <c r="S27">
        <f>+'Almendral 7'!G43</f>
        <v/>
      </c>
      <c r="T27">
        <f>+'Almendral 8'!G43</f>
        <v/>
      </c>
      <c r="U27">
        <f>+'Almendral 9'!G43</f>
        <v/>
      </c>
      <c r="V27">
        <f>+'Maipu Centro P1'!G43</f>
        <v/>
      </c>
      <c r="W27">
        <f>+'Maipu Centro P2'!G43</f>
        <v/>
      </c>
      <c r="X27">
        <f>+'Cerrillos1 P2A'!G43</f>
        <v/>
      </c>
      <c r="Y27">
        <f>+'Cerrillos1 P3A'!G43</f>
        <v/>
      </c>
      <c r="Z27">
        <f>+'Cerrillos1 P4A'!G43</f>
        <v/>
      </c>
      <c r="AA27" s="59">
        <f>+'Cerrillos1 P6'!G43</f>
        <v/>
      </c>
      <c r="AB27" s="59">
        <f>+'Cerrillos2 P1'!G43</f>
        <v/>
      </c>
      <c r="AC27" s="59">
        <f>+'Cerrillos2 P2'!G43</f>
        <v/>
      </c>
      <c r="AD27" s="59">
        <f>+'Versalles1 P1'!G43</f>
        <v/>
      </c>
      <c r="AE27" s="59">
        <f>+'Versalles1 P2'!G43</f>
        <v/>
      </c>
      <c r="AF27" s="59">
        <f>+'Versalles1 P3'!G43</f>
        <v/>
      </c>
      <c r="AG27" s="59">
        <f>+'Versalles2 P1'!G43</f>
        <v/>
      </c>
      <c r="AH27" s="59">
        <f>+'Versalles2 P2'!G43</f>
        <v/>
      </c>
      <c r="AI27" s="59">
        <f>+'Alessandri P1A'!G43</f>
        <v/>
      </c>
      <c r="AJ27" s="59">
        <f>+'Alessandri P2A'!G43</f>
        <v/>
      </c>
      <c r="AK27" s="59">
        <f>+'San Jose de Chuchunco P1A'!G43</f>
        <v/>
      </c>
      <c r="AL27" s="59">
        <f>+'San Jose de Chuchunco P2A'!G43</f>
        <v/>
      </c>
      <c r="AM27" s="59">
        <f>+'San Jose de Chuchunco P3A'!G43</f>
        <v/>
      </c>
      <c r="AN27" s="59">
        <f>+'San Jose de Chuchunco P4A'!G43</f>
        <v/>
      </c>
      <c r="AO27" s="59">
        <f>+'San Jose de Chuchunco P5'!G43</f>
        <v/>
      </c>
      <c r="AP27" s="59">
        <f>+'Jahuel P1'!G43</f>
        <v/>
      </c>
      <c r="AQ27" s="59">
        <f>+'Jahuel P2'!G43</f>
        <v/>
      </c>
      <c r="AR27" s="59">
        <f>+'Jahuel P3'!G43</f>
        <v/>
      </c>
      <c r="AS27" s="59">
        <f>+'Jahuel P4'!G43</f>
        <v/>
      </c>
      <c r="AT27" s="59">
        <f>+'Jardin1 P1A'!G43</f>
        <v/>
      </c>
      <c r="AU27" s="59">
        <f>+'Jardin1 P2A'!G43</f>
        <v/>
      </c>
      <c r="AV27" s="59">
        <f>+'Jardin1 P5'!G43</f>
        <v/>
      </c>
      <c r="AW27" s="59">
        <f>+'Jardin2 P2'!G43</f>
        <v/>
      </c>
      <c r="AX27" s="59">
        <f>+'Jardin2 P3'!G43</f>
        <v/>
      </c>
      <c r="AY27" s="59">
        <f>+'Jardin2 P4'!G43</f>
        <v/>
      </c>
      <c r="AZ27" s="59">
        <f>+'Jardin2 P5'!G43</f>
        <v/>
      </c>
      <c r="BA27" s="59">
        <f>+'Los Bosquinos P1'!G43</f>
        <v/>
      </c>
      <c r="BB27" s="59">
        <f>+'Los Bosquinos P2'!G43</f>
        <v/>
      </c>
      <c r="BC27" s="59">
        <f>+'Santa Adela P1A'!G43</f>
        <v/>
      </c>
      <c r="BD27" s="59">
        <f>+'Santa Adela P2A'!G43</f>
        <v/>
      </c>
      <c r="BE27" s="59">
        <f>+'Santa Adela P3A'!G43</f>
        <v/>
      </c>
      <c r="BF27" s="59">
        <f>+'Santa Adela P6A'!G43</f>
        <v/>
      </c>
      <c r="BG27" s="59">
        <f>+'Santa Adela P8A'!G43</f>
        <v/>
      </c>
      <c r="BH27" s="59">
        <f>+'Santa Adela P9'!G43</f>
        <v/>
      </c>
      <c r="BI27" s="59">
        <f>+'Escobar Williams P2A'!G43</f>
        <v/>
      </c>
      <c r="BJ27" s="59">
        <f>+'Escobar Williams P3A'!G43</f>
        <v/>
      </c>
      <c r="BK27" s="59">
        <f>+'Vista Alegre P2'!G43</f>
        <v/>
      </c>
      <c r="BL27" s="59">
        <f>+'Vista Alegre P3'!G43</f>
        <v/>
      </c>
      <c r="BM27" s="59">
        <f>+'Vista Alegre P4A'!G43</f>
        <v/>
      </c>
      <c r="BN27" s="59">
        <f>+'Vista Alegre P5'!G43</f>
        <v/>
      </c>
      <c r="BO27" s="59">
        <f>+'Los Presidentes P5'!G43</f>
        <v/>
      </c>
      <c r="BP27" s="59">
        <f>+'Los Presidentes P6'!G43</f>
        <v/>
      </c>
      <c r="BQ27" s="59">
        <f>+'Lo Errazuriz P1A'!G43</f>
        <v/>
      </c>
      <c r="BR27" s="59">
        <f>+'Lo Errazuriz P2A'!G43</f>
        <v/>
      </c>
      <c r="BS27" s="59">
        <f>+'Lo Errazuriz P6'!G43</f>
        <v/>
      </c>
      <c r="BT27" s="59">
        <f>+'San Luis P1'!G43</f>
        <v/>
      </c>
      <c r="BU27" s="59">
        <f>+'San Luis P2A'!G43</f>
        <v/>
      </c>
      <c r="BV27" s="59">
        <f>+'San Luis P3A'!G43</f>
        <v/>
      </c>
      <c r="BW27" s="59">
        <f>+'El Tranque P1'!G43</f>
        <v/>
      </c>
      <c r="BX27" s="59">
        <f>+'El Tranque P2A'!G43</f>
        <v/>
      </c>
      <c r="BY27" s="59">
        <f>+'El Tranque P3A'!G43</f>
        <v/>
      </c>
      <c r="BZ27" s="59">
        <f>+'El Tranque P4A'!G43</f>
        <v/>
      </c>
      <c r="CA27" s="59">
        <f>+'El Tranque P5A'!G43</f>
        <v/>
      </c>
      <c r="CB27" s="59">
        <f>+'El tranque P6A'!G43</f>
        <v/>
      </c>
      <c r="CC27">
        <f>+'San Juan 1'!G43</f>
        <v/>
      </c>
      <c r="CD27">
        <f>+'San Juan 2'!G43</f>
        <v/>
      </c>
      <c r="CE27">
        <f>+'Los Alamos 1'!G43</f>
        <v/>
      </c>
      <c r="CF27">
        <f>+'Pajaritos 1A'!G43</f>
        <v/>
      </c>
      <c r="CG27">
        <f>+'Alto Jahuel'!G43</f>
        <v/>
      </c>
      <c r="CH27">
        <f>+Miami!G43</f>
        <v/>
      </c>
      <c r="CI27">
        <f>+'santa adela p10'!G43</f>
        <v/>
      </c>
      <c r="CJ27">
        <f>+'El Tranque 7'!G43</f>
        <v/>
      </c>
    </row>
    <row r="28">
      <c r="A28" s="4" t="n">
        <v>27</v>
      </c>
      <c r="B28" s="59">
        <f>+'Lautaro P1'!G44</f>
        <v/>
      </c>
      <c r="C28">
        <f>+'Lautaro P2'!G44</f>
        <v/>
      </c>
      <c r="D28">
        <f>+'Satelite P6'!G44</f>
        <v/>
      </c>
      <c r="E28">
        <f>+'Satelite P7'!G44</f>
        <v/>
      </c>
      <c r="F28">
        <f>+'El Abrazo P4'!G44</f>
        <v/>
      </c>
      <c r="G28">
        <f>+'El Abrazo P5'!G44</f>
        <v/>
      </c>
      <c r="H28">
        <f>+'Sta Marta P2'!G44</f>
        <v/>
      </c>
      <c r="I28">
        <f>+'Sta Marta P3'!G44</f>
        <v/>
      </c>
      <c r="J28">
        <f>+'Sta Marta P4'!G44</f>
        <v/>
      </c>
      <c r="K28">
        <f>+'Sta Ana Chena'!G44</f>
        <v/>
      </c>
      <c r="L28">
        <f>+'Oreste Plath P1'!G44</f>
        <v/>
      </c>
      <c r="M28">
        <f>+'Oreste Plath P2'!G44</f>
        <v/>
      </c>
      <c r="N28">
        <f>+'Almendral P1A'!G44</f>
        <v/>
      </c>
      <c r="O28">
        <f>+'Almendral 2A'!G44</f>
        <v/>
      </c>
      <c r="P28">
        <f>+'Almendral 3B'!G44</f>
        <v/>
      </c>
      <c r="Q28">
        <f>+'Almendral 4A'!G44</f>
        <v/>
      </c>
      <c r="R28">
        <f>+'Almendral 6A'!G44</f>
        <v/>
      </c>
      <c r="S28">
        <f>+'Almendral 7'!G44</f>
        <v/>
      </c>
      <c r="T28">
        <f>+'Almendral 8'!G44</f>
        <v/>
      </c>
      <c r="U28">
        <f>+'Almendral 9'!G44</f>
        <v/>
      </c>
      <c r="V28">
        <f>+'Maipu Centro P1'!G44</f>
        <v/>
      </c>
      <c r="W28">
        <f>+'Maipu Centro P2'!G44</f>
        <v/>
      </c>
      <c r="X28">
        <f>+'Cerrillos1 P2A'!G44</f>
        <v/>
      </c>
      <c r="Y28">
        <f>+'Cerrillos1 P3A'!G44</f>
        <v/>
      </c>
      <c r="Z28">
        <f>+'Cerrillos1 P4A'!G44</f>
        <v/>
      </c>
      <c r="AA28" s="59">
        <f>+'Cerrillos1 P6'!G44</f>
        <v/>
      </c>
      <c r="AB28" s="59">
        <f>+'Cerrillos2 P1'!G44</f>
        <v/>
      </c>
      <c r="AC28" s="59">
        <f>+'Cerrillos2 P2'!G44</f>
        <v/>
      </c>
      <c r="AD28" s="59">
        <f>+'Versalles1 P1'!G44</f>
        <v/>
      </c>
      <c r="AE28" s="59">
        <f>+'Versalles1 P2'!G44</f>
        <v/>
      </c>
      <c r="AF28" s="59">
        <f>+'Versalles1 P3'!G44</f>
        <v/>
      </c>
      <c r="AG28" s="59">
        <f>+'Versalles2 P1'!G44</f>
        <v/>
      </c>
      <c r="AH28" s="59">
        <f>+'Versalles2 P2'!G44</f>
        <v/>
      </c>
      <c r="AI28" s="59">
        <f>+'Alessandri P1A'!G44</f>
        <v/>
      </c>
      <c r="AJ28" s="59">
        <f>+'Alessandri P2A'!G44</f>
        <v/>
      </c>
      <c r="AK28" s="59">
        <f>+'San Jose de Chuchunco P1A'!G44</f>
        <v/>
      </c>
      <c r="AL28" s="59">
        <f>+'San Jose de Chuchunco P2A'!G44</f>
        <v/>
      </c>
      <c r="AM28" s="59">
        <f>+'San Jose de Chuchunco P3A'!G44</f>
        <v/>
      </c>
      <c r="AN28" s="59">
        <f>+'San Jose de Chuchunco P4A'!G44</f>
        <v/>
      </c>
      <c r="AO28" s="59">
        <f>+'San Jose de Chuchunco P5'!G44</f>
        <v/>
      </c>
      <c r="AP28" s="59">
        <f>+'Jahuel P1'!G44</f>
        <v/>
      </c>
      <c r="AQ28" s="59">
        <f>+'Jahuel P2'!G44</f>
        <v/>
      </c>
      <c r="AR28" s="59">
        <f>+'Jahuel P3'!G44</f>
        <v/>
      </c>
      <c r="AS28" s="59">
        <f>+'Jahuel P4'!G44</f>
        <v/>
      </c>
      <c r="AT28" s="59">
        <f>+'Jardin1 P1A'!G44</f>
        <v/>
      </c>
      <c r="AU28" s="59">
        <f>+'Jardin1 P2A'!G44</f>
        <v/>
      </c>
      <c r="AV28" s="59">
        <f>+'Jardin1 P5'!G44</f>
        <v/>
      </c>
      <c r="AW28" s="59">
        <f>+'Jardin2 P2'!G44</f>
        <v/>
      </c>
      <c r="AX28" s="59">
        <f>+'Jardin2 P3'!G44</f>
        <v/>
      </c>
      <c r="AY28" s="59">
        <f>+'Jardin2 P4'!G44</f>
        <v/>
      </c>
      <c r="AZ28" s="59">
        <f>+'Jardin2 P5'!G44</f>
        <v/>
      </c>
      <c r="BA28" s="59">
        <f>+'Los Bosquinos P1'!G44</f>
        <v/>
      </c>
      <c r="BB28" s="59">
        <f>+'Los Bosquinos P2'!G44</f>
        <v/>
      </c>
      <c r="BC28" s="59">
        <f>+'Santa Adela P1A'!G44</f>
        <v/>
      </c>
      <c r="BD28" s="59">
        <f>+'Santa Adela P2A'!G44</f>
        <v/>
      </c>
      <c r="BE28" s="59">
        <f>+'Santa Adela P3A'!G44</f>
        <v/>
      </c>
      <c r="BF28" s="59">
        <f>+'Santa Adela P6A'!G44</f>
        <v/>
      </c>
      <c r="BG28" s="59">
        <f>+'Santa Adela P8A'!G44</f>
        <v/>
      </c>
      <c r="BH28" s="59">
        <f>+'Santa Adela P9'!G44</f>
        <v/>
      </c>
      <c r="BI28" s="59">
        <f>+'Escobar Williams P2A'!G44</f>
        <v/>
      </c>
      <c r="BJ28" s="59">
        <f>+'Escobar Williams P3A'!G44</f>
        <v/>
      </c>
      <c r="BK28" s="59">
        <f>+'Vista Alegre P2'!G44</f>
        <v/>
      </c>
      <c r="BL28" s="59">
        <f>+'Vista Alegre P3'!G44</f>
        <v/>
      </c>
      <c r="BM28" s="59">
        <f>+'Vista Alegre P4A'!G44</f>
        <v/>
      </c>
      <c r="BN28" s="59">
        <f>+'Vista Alegre P5'!G44</f>
        <v/>
      </c>
      <c r="BO28" s="59">
        <f>+'Los Presidentes P5'!G44</f>
        <v/>
      </c>
      <c r="BP28" s="59">
        <f>+'Los Presidentes P6'!G44</f>
        <v/>
      </c>
      <c r="BQ28" s="59">
        <f>+'Lo Errazuriz P1A'!G44</f>
        <v/>
      </c>
      <c r="BR28" s="59">
        <f>+'Lo Errazuriz P2A'!G44</f>
        <v/>
      </c>
      <c r="BS28" s="59">
        <f>+'Lo Errazuriz P6'!G44</f>
        <v/>
      </c>
      <c r="BT28" s="59">
        <f>+'San Luis P1'!G44</f>
        <v/>
      </c>
      <c r="BU28" s="59">
        <f>+'San Luis P2A'!G44</f>
        <v/>
      </c>
      <c r="BV28" s="59">
        <f>+'San Luis P3A'!G44</f>
        <v/>
      </c>
      <c r="BW28" s="59">
        <f>+'El Tranque P1'!G44</f>
        <v/>
      </c>
      <c r="BX28" s="59">
        <f>+'El Tranque P2A'!G44</f>
        <v/>
      </c>
      <c r="BY28" s="59">
        <f>+'El Tranque P3A'!G44</f>
        <v/>
      </c>
      <c r="BZ28" s="59">
        <f>+'El Tranque P4A'!G44</f>
        <v/>
      </c>
      <c r="CA28" s="59">
        <f>+'El Tranque P5A'!G44</f>
        <v/>
      </c>
      <c r="CB28" s="59">
        <f>+'El tranque P6A'!G44</f>
        <v/>
      </c>
      <c r="CC28">
        <f>+'San Juan 1'!G44</f>
        <v/>
      </c>
      <c r="CD28">
        <f>+'San Juan 2'!G44</f>
        <v/>
      </c>
      <c r="CE28">
        <f>+'Los Alamos 1'!G44</f>
        <v/>
      </c>
      <c r="CF28">
        <f>+'Pajaritos 1A'!G44</f>
        <v/>
      </c>
      <c r="CG28">
        <f>+'Alto Jahuel'!G44</f>
        <v/>
      </c>
      <c r="CH28">
        <f>+Miami!G44</f>
        <v/>
      </c>
      <c r="CI28">
        <f>+'santa adela p10'!G44</f>
        <v/>
      </c>
      <c r="CJ28">
        <f>+'El Tranque 7'!G44</f>
        <v/>
      </c>
    </row>
    <row r="29">
      <c r="A29" s="4" t="n">
        <v>28</v>
      </c>
      <c r="B29" s="59">
        <f>+'Lautaro P1'!G45</f>
        <v/>
      </c>
      <c r="C29">
        <f>+'Lautaro P2'!G45</f>
        <v/>
      </c>
      <c r="D29">
        <f>+'Satelite P6'!G45</f>
        <v/>
      </c>
      <c r="E29">
        <f>+'Satelite P7'!G45</f>
        <v/>
      </c>
      <c r="F29">
        <f>+'El Abrazo P4'!G45</f>
        <v/>
      </c>
      <c r="G29">
        <f>+'El Abrazo P5'!G45</f>
        <v/>
      </c>
      <c r="H29">
        <f>+'Sta Marta P2'!G45</f>
        <v/>
      </c>
      <c r="I29">
        <f>+'Sta Marta P3'!G45</f>
        <v/>
      </c>
      <c r="J29">
        <f>+'Sta Marta P4'!G45</f>
        <v/>
      </c>
      <c r="K29">
        <f>+'Sta Ana Chena'!G45</f>
        <v/>
      </c>
      <c r="L29">
        <f>+'Oreste Plath P1'!G45</f>
        <v/>
      </c>
      <c r="M29">
        <f>+'Oreste Plath P2'!G45</f>
        <v/>
      </c>
      <c r="N29">
        <f>+'Almendral P1A'!G45</f>
        <v/>
      </c>
      <c r="O29">
        <f>+'Almendral 2A'!G45</f>
        <v/>
      </c>
      <c r="P29">
        <f>+'Almendral 3B'!G45</f>
        <v/>
      </c>
      <c r="Q29">
        <f>+'Almendral 4A'!G45</f>
        <v/>
      </c>
      <c r="R29">
        <f>+'Almendral 6A'!G45</f>
        <v/>
      </c>
      <c r="S29">
        <f>+'Almendral 7'!G45</f>
        <v/>
      </c>
      <c r="T29">
        <f>+'Almendral 8'!G45</f>
        <v/>
      </c>
      <c r="U29">
        <f>+'Almendral 9'!G45</f>
        <v/>
      </c>
      <c r="V29">
        <f>+'Maipu Centro P1'!G45</f>
        <v/>
      </c>
      <c r="W29">
        <f>+'Maipu Centro P2'!G45</f>
        <v/>
      </c>
      <c r="X29">
        <f>+'Cerrillos1 P2A'!G45</f>
        <v/>
      </c>
      <c r="Y29">
        <f>+'Cerrillos1 P3A'!G45</f>
        <v/>
      </c>
      <c r="Z29">
        <f>+'Cerrillos1 P4A'!G45</f>
        <v/>
      </c>
      <c r="AA29" s="59">
        <f>+'Cerrillos1 P6'!G45</f>
        <v/>
      </c>
      <c r="AB29" s="59">
        <f>+'Cerrillos2 P1'!G45</f>
        <v/>
      </c>
      <c r="AC29" s="59">
        <f>+'Cerrillos2 P2'!G45</f>
        <v/>
      </c>
      <c r="AD29" s="59">
        <f>+'Versalles1 P1'!G45</f>
        <v/>
      </c>
      <c r="AE29" s="59">
        <f>+'Versalles1 P2'!G45</f>
        <v/>
      </c>
      <c r="AF29" s="59">
        <f>+'Versalles1 P3'!G45</f>
        <v/>
      </c>
      <c r="AG29" s="59">
        <f>+'Versalles2 P1'!G45</f>
        <v/>
      </c>
      <c r="AH29" s="59">
        <f>+'Versalles2 P2'!G45</f>
        <v/>
      </c>
      <c r="AI29" s="59">
        <f>+'Alessandri P1A'!G45</f>
        <v/>
      </c>
      <c r="AJ29" s="59">
        <f>+'Alessandri P2A'!G45</f>
        <v/>
      </c>
      <c r="AK29" s="59">
        <f>+'San Jose de Chuchunco P1A'!G45</f>
        <v/>
      </c>
      <c r="AL29" s="59">
        <f>+'San Jose de Chuchunco P2A'!G45</f>
        <v/>
      </c>
      <c r="AM29" s="59">
        <f>+'San Jose de Chuchunco P3A'!G45</f>
        <v/>
      </c>
      <c r="AN29" s="59">
        <f>+'San Jose de Chuchunco P4A'!G45</f>
        <v/>
      </c>
      <c r="AO29" s="59">
        <f>+'San Jose de Chuchunco P5'!G45</f>
        <v/>
      </c>
      <c r="AP29" s="59">
        <f>+'Jahuel P1'!G45</f>
        <v/>
      </c>
      <c r="AQ29" s="59">
        <f>+'Jahuel P2'!G45</f>
        <v/>
      </c>
      <c r="AR29" s="59">
        <f>+'Jahuel P3'!G45</f>
        <v/>
      </c>
      <c r="AS29" s="59">
        <f>+'Jahuel P4'!G45</f>
        <v/>
      </c>
      <c r="AT29" s="59">
        <f>+'Jardin1 P1A'!G45</f>
        <v/>
      </c>
      <c r="AU29" s="59">
        <f>+'Jardin1 P2A'!G45</f>
        <v/>
      </c>
      <c r="AV29" s="59">
        <f>+'Jardin1 P5'!G45</f>
        <v/>
      </c>
      <c r="AW29" s="59">
        <f>+'Jardin2 P2'!G45</f>
        <v/>
      </c>
      <c r="AX29" s="59">
        <f>+'Jardin2 P3'!G45</f>
        <v/>
      </c>
      <c r="AY29" s="59">
        <f>+'Jardin2 P4'!G45</f>
        <v/>
      </c>
      <c r="AZ29" s="59">
        <f>+'Jardin2 P5'!G45</f>
        <v/>
      </c>
      <c r="BA29" s="59">
        <f>+'Los Bosquinos P1'!G45</f>
        <v/>
      </c>
      <c r="BB29" s="59">
        <f>+'Los Bosquinos P2'!G45</f>
        <v/>
      </c>
      <c r="BC29" s="59">
        <f>+'Santa Adela P1A'!G45</f>
        <v/>
      </c>
      <c r="BD29" s="59">
        <f>+'Santa Adela P2A'!G45</f>
        <v/>
      </c>
      <c r="BE29" s="59">
        <f>+'Santa Adela P3A'!G45</f>
        <v/>
      </c>
      <c r="BF29" s="59">
        <f>+'Santa Adela P6A'!G45</f>
        <v/>
      </c>
      <c r="BG29" s="59">
        <f>+'Santa Adela P8A'!G45</f>
        <v/>
      </c>
      <c r="BH29" s="59">
        <f>+'Santa Adela P9'!G45</f>
        <v/>
      </c>
      <c r="BI29" s="59">
        <f>+'Escobar Williams P2A'!G45</f>
        <v/>
      </c>
      <c r="BJ29" s="59">
        <f>+'Escobar Williams P3A'!G45</f>
        <v/>
      </c>
      <c r="BK29" s="59">
        <f>+'Vista Alegre P2'!G45</f>
        <v/>
      </c>
      <c r="BL29" s="59">
        <f>+'Vista Alegre P3'!G45</f>
        <v/>
      </c>
      <c r="BM29" s="59">
        <f>+'Vista Alegre P4A'!G45</f>
        <v/>
      </c>
      <c r="BN29" s="59">
        <f>+'Vista Alegre P5'!G45</f>
        <v/>
      </c>
      <c r="BO29" s="59">
        <f>+'Los Presidentes P5'!G45</f>
        <v/>
      </c>
      <c r="BP29" s="59">
        <f>+'Los Presidentes P6'!G45</f>
        <v/>
      </c>
      <c r="BQ29" s="59">
        <f>+'Lo Errazuriz P1A'!G45</f>
        <v/>
      </c>
      <c r="BR29" s="59">
        <f>+'Lo Errazuriz P2A'!G45</f>
        <v/>
      </c>
      <c r="BS29" s="59">
        <f>+'Lo Errazuriz P6'!G45</f>
        <v/>
      </c>
      <c r="BT29" s="59">
        <f>+'San Luis P1'!G45</f>
        <v/>
      </c>
      <c r="BU29" s="59">
        <f>+'San Luis P2A'!G45</f>
        <v/>
      </c>
      <c r="BV29" s="59">
        <f>+'San Luis P3A'!G45</f>
        <v/>
      </c>
      <c r="BW29" s="59">
        <f>+'El Tranque P1'!G45</f>
        <v/>
      </c>
      <c r="BX29" s="59">
        <f>+'El Tranque P2A'!G45</f>
        <v/>
      </c>
      <c r="BY29" s="59">
        <f>+'El Tranque P3A'!G45</f>
        <v/>
      </c>
      <c r="BZ29" s="59">
        <f>+'El Tranque P4A'!G45</f>
        <v/>
      </c>
      <c r="CA29" s="59">
        <f>+'El Tranque P5A'!G45</f>
        <v/>
      </c>
      <c r="CB29" s="59">
        <f>+'El tranque P6A'!G45</f>
        <v/>
      </c>
      <c r="CC29">
        <f>+'San Juan 1'!G45</f>
        <v/>
      </c>
      <c r="CD29">
        <f>+'San Juan 2'!G45</f>
        <v/>
      </c>
      <c r="CE29">
        <f>+'Los Alamos 1'!G45</f>
        <v/>
      </c>
      <c r="CF29">
        <f>+'Pajaritos 1A'!G45</f>
        <v/>
      </c>
      <c r="CG29">
        <f>+'Alto Jahuel'!G45</f>
        <v/>
      </c>
      <c r="CH29">
        <f>+Miami!G45</f>
        <v/>
      </c>
      <c r="CI29">
        <f>+'santa adela p10'!G45</f>
        <v/>
      </c>
      <c r="CJ29">
        <f>+'El Tranque 7'!G45</f>
        <v/>
      </c>
    </row>
    <row r="30">
      <c r="A30" s="4" t="n">
        <v>29</v>
      </c>
      <c r="B30" s="59">
        <f>+'Lautaro P1'!G46</f>
        <v/>
      </c>
      <c r="C30">
        <f>+'Lautaro P2'!G46</f>
        <v/>
      </c>
      <c r="D30">
        <f>+'Satelite P6'!G46</f>
        <v/>
      </c>
      <c r="E30">
        <f>+'Satelite P7'!G46</f>
        <v/>
      </c>
      <c r="F30">
        <f>+'El Abrazo P4'!G46</f>
        <v/>
      </c>
      <c r="G30">
        <f>+'El Abrazo P5'!G46</f>
        <v/>
      </c>
      <c r="H30">
        <f>+'Sta Marta P2'!G46</f>
        <v/>
      </c>
      <c r="I30">
        <f>+'Sta Marta P3'!G46</f>
        <v/>
      </c>
      <c r="J30">
        <f>+'Sta Marta P4'!G46</f>
        <v/>
      </c>
      <c r="K30">
        <f>+'Sta Ana Chena'!G46</f>
        <v/>
      </c>
      <c r="L30">
        <f>+'Oreste Plath P1'!G46</f>
        <v/>
      </c>
      <c r="M30">
        <f>+'Oreste Plath P2'!G46</f>
        <v/>
      </c>
      <c r="N30">
        <f>+'Almendral P1A'!G46</f>
        <v/>
      </c>
      <c r="O30">
        <f>+'Almendral 2A'!G46</f>
        <v/>
      </c>
      <c r="P30">
        <f>+'Almendral 3B'!G46</f>
        <v/>
      </c>
      <c r="Q30">
        <f>+'Almendral 4A'!G46</f>
        <v/>
      </c>
      <c r="R30">
        <f>+'Almendral 6A'!G46</f>
        <v/>
      </c>
      <c r="S30">
        <f>+'Almendral 7'!G46</f>
        <v/>
      </c>
      <c r="T30">
        <f>+'Almendral 8'!G46</f>
        <v/>
      </c>
      <c r="U30">
        <f>+'Almendral 9'!G46</f>
        <v/>
      </c>
      <c r="V30">
        <f>+'Maipu Centro P1'!G46</f>
        <v/>
      </c>
      <c r="W30">
        <f>+'Maipu Centro P2'!G46</f>
        <v/>
      </c>
      <c r="X30">
        <f>+'Cerrillos1 P2A'!G46</f>
        <v/>
      </c>
      <c r="Y30">
        <f>+'Cerrillos1 P3A'!G46</f>
        <v/>
      </c>
      <c r="Z30">
        <f>+'Cerrillos1 P4A'!G46</f>
        <v/>
      </c>
      <c r="AA30" s="59">
        <f>+'Cerrillos1 P6'!G46</f>
        <v/>
      </c>
      <c r="AB30" s="59">
        <f>+'Cerrillos2 P1'!G46</f>
        <v/>
      </c>
      <c r="AC30" s="59">
        <f>+'Cerrillos2 P2'!G46</f>
        <v/>
      </c>
      <c r="AD30" s="59">
        <f>+'Versalles1 P1'!G46</f>
        <v/>
      </c>
      <c r="AE30" s="59">
        <f>+'Versalles1 P2'!G46</f>
        <v/>
      </c>
      <c r="AF30" s="59">
        <f>+'Versalles1 P3'!G46</f>
        <v/>
      </c>
      <c r="AG30" s="59">
        <f>+'Versalles2 P1'!G46</f>
        <v/>
      </c>
      <c r="AH30" s="59">
        <f>+'Versalles2 P2'!G46</f>
        <v/>
      </c>
      <c r="AI30" s="59">
        <f>+'Alessandri P1A'!G46</f>
        <v/>
      </c>
      <c r="AJ30" s="59">
        <f>+'Alessandri P2A'!G46</f>
        <v/>
      </c>
      <c r="AK30" s="59">
        <f>+'San Jose de Chuchunco P1A'!G46</f>
        <v/>
      </c>
      <c r="AL30" s="59">
        <f>+'San Jose de Chuchunco P2A'!G46</f>
        <v/>
      </c>
      <c r="AM30" s="59">
        <f>+'San Jose de Chuchunco P3A'!G46</f>
        <v/>
      </c>
      <c r="AN30" s="59">
        <f>+'San Jose de Chuchunco P4A'!G46</f>
        <v/>
      </c>
      <c r="AO30" s="59">
        <f>+'San Jose de Chuchunco P5'!G46</f>
        <v/>
      </c>
      <c r="AP30" s="59">
        <f>+'Jahuel P1'!G46</f>
        <v/>
      </c>
      <c r="AQ30" s="59">
        <f>+'Jahuel P2'!G46</f>
        <v/>
      </c>
      <c r="AR30" s="59">
        <f>+'Jahuel P3'!G46</f>
        <v/>
      </c>
      <c r="AS30" s="59">
        <f>+'Jahuel P4'!G46</f>
        <v/>
      </c>
      <c r="AT30" s="59">
        <f>+'Jardin1 P1A'!G46</f>
        <v/>
      </c>
      <c r="AU30" s="59">
        <f>+'Jardin1 P2A'!G46</f>
        <v/>
      </c>
      <c r="AV30" s="59">
        <f>+'Jardin1 P5'!G46</f>
        <v/>
      </c>
      <c r="AW30" s="59">
        <f>+'Jardin2 P2'!G46</f>
        <v/>
      </c>
      <c r="AX30" s="59">
        <f>+'Jardin2 P3'!G46</f>
        <v/>
      </c>
      <c r="AY30" s="59">
        <f>+'Jardin2 P4'!G46</f>
        <v/>
      </c>
      <c r="AZ30" s="59">
        <f>+'Jardin2 P5'!G46</f>
        <v/>
      </c>
      <c r="BA30" s="59">
        <f>+'Los Bosquinos P1'!G46</f>
        <v/>
      </c>
      <c r="BB30" s="59">
        <f>+'Los Bosquinos P2'!G46</f>
        <v/>
      </c>
      <c r="BC30" s="59">
        <f>+'Santa Adela P1A'!G46</f>
        <v/>
      </c>
      <c r="BD30" s="59">
        <f>+'Santa Adela P2A'!G46</f>
        <v/>
      </c>
      <c r="BE30" s="59">
        <f>+'Santa Adela P3A'!G46</f>
        <v/>
      </c>
      <c r="BF30" s="59">
        <f>+'Santa Adela P6A'!G46</f>
        <v/>
      </c>
      <c r="BG30" s="59">
        <f>+'Santa Adela P8A'!G46</f>
        <v/>
      </c>
      <c r="BH30" s="59">
        <f>+'Santa Adela P9'!G46</f>
        <v/>
      </c>
      <c r="BI30" s="59">
        <f>+'Escobar Williams P2A'!G46</f>
        <v/>
      </c>
      <c r="BJ30" s="59">
        <f>+'Escobar Williams P3A'!G46</f>
        <v/>
      </c>
      <c r="BK30" s="59">
        <f>+'Vista Alegre P2'!G46</f>
        <v/>
      </c>
      <c r="BL30" s="59">
        <f>+'Vista Alegre P3'!G46</f>
        <v/>
      </c>
      <c r="BM30" s="59">
        <f>+'Vista Alegre P4A'!G46</f>
        <v/>
      </c>
      <c r="BN30" s="59">
        <f>+'Vista Alegre P5'!G46</f>
        <v/>
      </c>
      <c r="BO30" s="59">
        <f>+'Los Presidentes P5'!G46</f>
        <v/>
      </c>
      <c r="BP30" s="59">
        <f>+'Los Presidentes P6'!G46</f>
        <v/>
      </c>
      <c r="BQ30" s="59">
        <f>+'Lo Errazuriz P1A'!G46</f>
        <v/>
      </c>
      <c r="BR30" s="59">
        <f>+'Lo Errazuriz P2A'!G46</f>
        <v/>
      </c>
      <c r="BS30" s="59">
        <f>+'Lo Errazuriz P6'!G46</f>
        <v/>
      </c>
      <c r="BT30" s="59">
        <f>+'San Luis P1'!G46</f>
        <v/>
      </c>
      <c r="BU30" s="59">
        <f>+'San Luis P2A'!G46</f>
        <v/>
      </c>
      <c r="BV30" s="59">
        <f>+'San Luis P3A'!G46</f>
        <v/>
      </c>
      <c r="BW30" s="59">
        <f>+'El Tranque P1'!G46</f>
        <v/>
      </c>
      <c r="BX30" s="59">
        <f>+'El Tranque P2A'!G46</f>
        <v/>
      </c>
      <c r="BY30" s="59">
        <f>+'El Tranque P3A'!G46</f>
        <v/>
      </c>
      <c r="BZ30" s="59">
        <f>+'El Tranque P4A'!G46</f>
        <v/>
      </c>
      <c r="CA30" s="59">
        <f>+'El Tranque P5A'!G46</f>
        <v/>
      </c>
      <c r="CB30" s="59">
        <f>+'El tranque P6A'!G46</f>
        <v/>
      </c>
      <c r="CC30">
        <f>+'San Juan 1'!G46</f>
        <v/>
      </c>
      <c r="CD30">
        <f>+'San Juan 2'!G46</f>
        <v/>
      </c>
      <c r="CE30">
        <f>+'Los Alamos 1'!G46</f>
        <v/>
      </c>
      <c r="CF30">
        <f>+'Pajaritos 1A'!G46</f>
        <v/>
      </c>
      <c r="CG30">
        <f>+'Alto Jahuel'!G46</f>
        <v/>
      </c>
      <c r="CH30">
        <f>+Miami!G46</f>
        <v/>
      </c>
      <c r="CI30">
        <f>+'santa adela p10'!G46</f>
        <v/>
      </c>
      <c r="CJ30">
        <f>+'El Tranque 7'!G46</f>
        <v/>
      </c>
    </row>
    <row r="31">
      <c r="A31" s="4" t="n">
        <v>30</v>
      </c>
      <c r="B31" s="59">
        <f>+'Lautaro P1'!G47</f>
        <v/>
      </c>
      <c r="C31">
        <f>+'Lautaro P2'!G47</f>
        <v/>
      </c>
      <c r="D31">
        <f>+'Satelite P6'!G47</f>
        <v/>
      </c>
      <c r="E31">
        <f>+'Satelite P7'!G47</f>
        <v/>
      </c>
      <c r="F31">
        <f>+'El Abrazo P4'!G47</f>
        <v/>
      </c>
      <c r="G31">
        <f>+'El Abrazo P5'!G47</f>
        <v/>
      </c>
      <c r="H31">
        <f>+'Sta Marta P2'!G47</f>
        <v/>
      </c>
      <c r="I31">
        <f>+'Sta Marta P3'!G47</f>
        <v/>
      </c>
      <c r="J31">
        <f>+'Sta Marta P4'!G47</f>
        <v/>
      </c>
      <c r="K31">
        <f>+'Sta Ana Chena'!G47</f>
        <v/>
      </c>
      <c r="L31">
        <f>+'Oreste Plath P1'!G47</f>
        <v/>
      </c>
      <c r="M31">
        <f>+'Oreste Plath P2'!G47</f>
        <v/>
      </c>
      <c r="N31">
        <f>+'Almendral P1A'!G47</f>
        <v/>
      </c>
      <c r="O31">
        <f>+'Almendral 2A'!G47</f>
        <v/>
      </c>
      <c r="P31">
        <f>+'Almendral 3B'!G47</f>
        <v/>
      </c>
      <c r="Q31">
        <f>+'Almendral 4A'!G47</f>
        <v/>
      </c>
      <c r="R31">
        <f>+'Almendral 6A'!G47</f>
        <v/>
      </c>
      <c r="S31">
        <f>+'Almendral 7'!G47</f>
        <v/>
      </c>
      <c r="T31">
        <f>+'Almendral 8'!G47</f>
        <v/>
      </c>
      <c r="U31">
        <f>+'Almendral 9'!G47</f>
        <v/>
      </c>
      <c r="V31">
        <f>+'Maipu Centro P1'!G47</f>
        <v/>
      </c>
      <c r="W31">
        <f>+'Maipu Centro P2'!G47</f>
        <v/>
      </c>
      <c r="X31">
        <f>+'Cerrillos1 P2A'!G47</f>
        <v/>
      </c>
      <c r="Y31">
        <f>+'Cerrillos1 P3A'!G47</f>
        <v/>
      </c>
      <c r="Z31">
        <f>+'Cerrillos1 P4A'!G47</f>
        <v/>
      </c>
      <c r="AA31" s="59">
        <f>+'Cerrillos1 P6'!G47</f>
        <v/>
      </c>
      <c r="AB31" s="59">
        <f>+'Cerrillos2 P1'!G47</f>
        <v/>
      </c>
      <c r="AC31" s="59">
        <f>+'Cerrillos2 P2'!G47</f>
        <v/>
      </c>
      <c r="AD31" s="59">
        <f>+'Versalles1 P1'!G47</f>
        <v/>
      </c>
      <c r="AE31" s="59">
        <f>+'Versalles1 P2'!G47</f>
        <v/>
      </c>
      <c r="AF31" s="59">
        <f>+'Versalles1 P3'!G47</f>
        <v/>
      </c>
      <c r="AG31" s="59">
        <f>+'Versalles2 P1'!G47</f>
        <v/>
      </c>
      <c r="AH31" s="59">
        <f>+'Versalles2 P2'!G47</f>
        <v/>
      </c>
      <c r="AI31" s="59">
        <f>+'Alessandri P1A'!G47</f>
        <v/>
      </c>
      <c r="AJ31" s="59">
        <f>+'Alessandri P2A'!G47</f>
        <v/>
      </c>
      <c r="AK31" s="59">
        <f>+'San Jose de Chuchunco P1A'!G47</f>
        <v/>
      </c>
      <c r="AL31" s="59">
        <f>+'San Jose de Chuchunco P2A'!G47</f>
        <v/>
      </c>
      <c r="AM31" s="59">
        <f>+'San Jose de Chuchunco P3A'!G47</f>
        <v/>
      </c>
      <c r="AN31" s="59">
        <f>+'San Jose de Chuchunco P4A'!G47</f>
        <v/>
      </c>
      <c r="AO31" s="59">
        <f>+'San Jose de Chuchunco P5'!G47</f>
        <v/>
      </c>
      <c r="AP31" s="59">
        <f>+'Jahuel P1'!G47</f>
        <v/>
      </c>
      <c r="AQ31" s="59">
        <f>+'Jahuel P2'!G47</f>
        <v/>
      </c>
      <c r="AR31" s="59">
        <f>+'Jahuel P3'!G47</f>
        <v/>
      </c>
      <c r="AS31" s="59">
        <f>+'Jahuel P4'!G47</f>
        <v/>
      </c>
      <c r="AT31" s="59">
        <f>+'Jardin1 P1A'!G47</f>
        <v/>
      </c>
      <c r="AU31" s="59">
        <f>+'Jardin1 P2A'!G47</f>
        <v/>
      </c>
      <c r="AV31" s="59">
        <f>+'Jardin1 P5'!G47</f>
        <v/>
      </c>
      <c r="AW31" s="59">
        <f>+'Jardin2 P2'!G47</f>
        <v/>
      </c>
      <c r="AX31" s="59">
        <f>+'Jardin2 P3'!G47</f>
        <v/>
      </c>
      <c r="AY31" s="59">
        <f>+'Jardin2 P4'!G47</f>
        <v/>
      </c>
      <c r="AZ31" s="59">
        <f>+'Jardin2 P5'!G47</f>
        <v/>
      </c>
      <c r="BA31" s="59">
        <f>+'Los Bosquinos P1'!G47</f>
        <v/>
      </c>
      <c r="BB31" s="59">
        <f>+'Los Bosquinos P2'!G47</f>
        <v/>
      </c>
      <c r="BC31" s="59">
        <f>+'Santa Adela P1A'!G47</f>
        <v/>
      </c>
      <c r="BD31" s="59">
        <f>+'Santa Adela P2A'!G47</f>
        <v/>
      </c>
      <c r="BE31" s="59">
        <f>+'Santa Adela P3A'!G47</f>
        <v/>
      </c>
      <c r="BF31" s="59">
        <f>+'Santa Adela P6A'!G47</f>
        <v/>
      </c>
      <c r="BG31" s="59">
        <f>+'Santa Adela P8A'!G47</f>
        <v/>
      </c>
      <c r="BH31" s="59">
        <f>+'Santa Adela P9'!G47</f>
        <v/>
      </c>
      <c r="BI31" s="59">
        <f>+'Escobar Williams P2A'!G47</f>
        <v/>
      </c>
      <c r="BJ31" s="59">
        <f>+'Escobar Williams P3A'!G47</f>
        <v/>
      </c>
      <c r="BK31" s="59">
        <f>+'Vista Alegre P2'!G47</f>
        <v/>
      </c>
      <c r="BL31" s="59">
        <f>+'Vista Alegre P3'!G47</f>
        <v/>
      </c>
      <c r="BM31" s="59">
        <f>+'Vista Alegre P4A'!G47</f>
        <v/>
      </c>
      <c r="BN31" s="59">
        <f>+'Vista Alegre P5'!G47</f>
        <v/>
      </c>
      <c r="BO31" s="59">
        <f>+'Los Presidentes P5'!G47</f>
        <v/>
      </c>
      <c r="BP31" s="59">
        <f>+'Los Presidentes P6'!G47</f>
        <v/>
      </c>
      <c r="BQ31" s="59">
        <f>+'Lo Errazuriz P1A'!G47</f>
        <v/>
      </c>
      <c r="BR31" s="59">
        <f>+'Lo Errazuriz P2A'!G47</f>
        <v/>
      </c>
      <c r="BS31" s="59">
        <f>+'Lo Errazuriz P6'!G47</f>
        <v/>
      </c>
      <c r="BT31" s="59">
        <f>+'San Luis P1'!G47</f>
        <v/>
      </c>
      <c r="BU31" s="59">
        <f>+'San Luis P2A'!G47</f>
        <v/>
      </c>
      <c r="BV31" s="59">
        <f>+'San Luis P3A'!G47</f>
        <v/>
      </c>
      <c r="BW31" s="59">
        <f>+'El Tranque P1'!G47</f>
        <v/>
      </c>
      <c r="BX31" s="59">
        <f>+'El Tranque P2A'!G47</f>
        <v/>
      </c>
      <c r="BY31" s="59">
        <f>+'El Tranque P3A'!G47</f>
        <v/>
      </c>
      <c r="BZ31" s="59">
        <f>+'El Tranque P4A'!G47</f>
        <v/>
      </c>
      <c r="CA31" s="59">
        <f>+'El Tranque P5A'!G47</f>
        <v/>
      </c>
      <c r="CB31" s="59">
        <f>+'El tranque P6A'!G47</f>
        <v/>
      </c>
      <c r="CC31">
        <f>+'San Juan 1'!G47</f>
        <v/>
      </c>
      <c r="CD31">
        <f>+'San Juan 2'!G47</f>
        <v/>
      </c>
      <c r="CE31">
        <f>+'Los Alamos 1'!G47</f>
        <v/>
      </c>
      <c r="CF31">
        <f>+'Pajaritos 1A'!G47</f>
        <v/>
      </c>
      <c r="CG31">
        <f>+'Alto Jahuel'!G47</f>
        <v/>
      </c>
      <c r="CH31">
        <f>+Miami!G47</f>
        <v/>
      </c>
      <c r="CI31">
        <f>+'santa adela p10'!G47</f>
        <v/>
      </c>
      <c r="CJ31">
        <f>+'El Tranque 7'!G47</f>
        <v/>
      </c>
    </row>
    <row r="32">
      <c r="A32" s="4" t="n">
        <v>31</v>
      </c>
      <c r="B32" s="59">
        <f>+'Lautaro P1'!G48</f>
        <v/>
      </c>
      <c r="C32">
        <f>+'Lautaro P2'!G48</f>
        <v/>
      </c>
      <c r="D32">
        <f>+'Satelite P6'!G48</f>
        <v/>
      </c>
      <c r="E32">
        <f>+'Satelite P7'!G48</f>
        <v/>
      </c>
      <c r="F32">
        <f>+'El Abrazo P4'!G48</f>
        <v/>
      </c>
      <c r="G32">
        <f>+'El Abrazo P5'!G48</f>
        <v/>
      </c>
      <c r="H32">
        <f>+'Sta Marta P2'!G48</f>
        <v/>
      </c>
      <c r="I32">
        <f>+'Sta Marta P3'!G48</f>
        <v/>
      </c>
      <c r="J32">
        <f>+'Sta Marta P4'!G48</f>
        <v/>
      </c>
      <c r="K32">
        <f>+'Sta Ana Chena'!G48</f>
        <v/>
      </c>
      <c r="L32">
        <f>+'Oreste Plath P1'!G48</f>
        <v/>
      </c>
      <c r="M32">
        <f>+'Oreste Plath P2'!G48</f>
        <v/>
      </c>
      <c r="N32">
        <f>+'Almendral P1A'!G48</f>
        <v/>
      </c>
      <c r="O32">
        <f>+'Almendral 2A'!G48</f>
        <v/>
      </c>
      <c r="P32">
        <f>+'Almendral 3B'!G48</f>
        <v/>
      </c>
      <c r="Q32">
        <f>+'Almendral 4A'!G48</f>
        <v/>
      </c>
      <c r="R32">
        <f>+'Almendral 6A'!G48</f>
        <v/>
      </c>
      <c r="S32">
        <f>+'Almendral 7'!G48</f>
        <v/>
      </c>
      <c r="T32">
        <f>+'Almendral 8'!G48</f>
        <v/>
      </c>
      <c r="U32">
        <f>+'Almendral 9'!G48</f>
        <v/>
      </c>
      <c r="V32">
        <f>+'Maipu Centro P1'!G48</f>
        <v/>
      </c>
      <c r="W32">
        <f>+'Maipu Centro P2'!G48</f>
        <v/>
      </c>
      <c r="X32">
        <f>+'Cerrillos1 P2A'!G48</f>
        <v/>
      </c>
      <c r="Y32">
        <f>+'Cerrillos1 P3A'!G48</f>
        <v/>
      </c>
      <c r="Z32">
        <f>+'Cerrillos1 P4A'!G48</f>
        <v/>
      </c>
      <c r="AA32" s="59">
        <f>+'Cerrillos1 P6'!G48</f>
        <v/>
      </c>
      <c r="AB32" s="59">
        <f>+'Cerrillos2 P1'!G48</f>
        <v/>
      </c>
      <c r="AC32" s="59">
        <f>+'Cerrillos2 P2'!G48</f>
        <v/>
      </c>
      <c r="AD32" s="59">
        <f>+'Versalles1 P1'!G48</f>
        <v/>
      </c>
      <c r="AE32" s="59">
        <f>+'Versalles1 P2'!G48</f>
        <v/>
      </c>
      <c r="AF32" s="59">
        <f>+'Versalles1 P3'!G48</f>
        <v/>
      </c>
      <c r="AG32" s="59">
        <f>+'Versalles2 P1'!G48</f>
        <v/>
      </c>
      <c r="AH32" s="59">
        <f>+'Versalles2 P2'!G48</f>
        <v/>
      </c>
      <c r="AI32" s="59">
        <f>+'Alessandri P1A'!G49</f>
        <v/>
      </c>
      <c r="AJ32" s="59">
        <f>+'Alessandri P2A'!G49</f>
        <v/>
      </c>
      <c r="AK32" s="59">
        <f>+'San Jose de Chuchunco P1A'!G49</f>
        <v/>
      </c>
      <c r="AL32" s="59">
        <f>+'San Jose de Chuchunco P2A'!G49</f>
        <v/>
      </c>
      <c r="AM32" s="59">
        <f>+'San Jose de Chuchunco P3A'!G49</f>
        <v/>
      </c>
      <c r="AN32" s="59">
        <f>+'San Jose de Chuchunco P4A'!G49</f>
        <v/>
      </c>
      <c r="AO32" s="59">
        <f>+'San Jose de Chuchunco P5'!G49</f>
        <v/>
      </c>
      <c r="AP32" s="59">
        <f>+'Jahuel P1'!G49</f>
        <v/>
      </c>
      <c r="AQ32" s="59">
        <f>+'Jahuel P2'!G49</f>
        <v/>
      </c>
      <c r="AR32" s="59">
        <f>+'Jahuel P3'!G49</f>
        <v/>
      </c>
      <c r="AS32" s="59">
        <f>+'Jahuel P4'!G49</f>
        <v/>
      </c>
      <c r="AT32" s="59">
        <f>+'Jardin1 P1A'!G49</f>
        <v/>
      </c>
      <c r="AU32" s="59">
        <f>+'Jardin1 P2A'!G49</f>
        <v/>
      </c>
      <c r="AV32" s="59">
        <f>+'Jardin1 P5'!G49</f>
        <v/>
      </c>
      <c r="AW32" s="59">
        <f>+'Jardin2 P2'!G49</f>
        <v/>
      </c>
      <c r="AX32" s="59">
        <f>+'Jardin2 P3'!G49</f>
        <v/>
      </c>
      <c r="AY32" s="59">
        <f>+'Jardin2 P4'!G49</f>
        <v/>
      </c>
      <c r="AZ32" s="59">
        <f>+'Jardin2 P5'!G49</f>
        <v/>
      </c>
      <c r="BA32" s="59">
        <f>+'Los Bosquinos P1'!G49</f>
        <v/>
      </c>
      <c r="BB32" s="59">
        <f>+'Los Bosquinos P2'!G49</f>
        <v/>
      </c>
      <c r="BC32" s="59">
        <f>+'Santa Adela P1A'!G49</f>
        <v/>
      </c>
      <c r="BD32" s="59">
        <f>+'Santa Adela P2A'!G49</f>
        <v/>
      </c>
      <c r="BE32" s="59">
        <f>+'Santa Adela P3A'!G49</f>
        <v/>
      </c>
      <c r="BF32" s="59">
        <f>+'Santa Adela P6A'!G49</f>
        <v/>
      </c>
      <c r="BG32" s="59">
        <f>+'Santa Adela P8A'!G49</f>
        <v/>
      </c>
      <c r="BH32" s="59">
        <f>+'Santa Adela P9'!G49</f>
        <v/>
      </c>
      <c r="BI32" s="59">
        <f>+'Escobar Williams P2A'!G49</f>
        <v/>
      </c>
      <c r="BJ32" s="59">
        <f>+'Escobar Williams P3A'!G49</f>
        <v/>
      </c>
      <c r="BK32" s="59">
        <f>+'Vista Alegre P2'!G49</f>
        <v/>
      </c>
      <c r="BL32" s="59">
        <f>+'Vista Alegre P3'!G49</f>
        <v/>
      </c>
      <c r="BM32" s="59">
        <f>+'Vista Alegre P4A'!G49</f>
        <v/>
      </c>
      <c r="BN32" s="59">
        <f>+'Vista Alegre P5'!G49</f>
        <v/>
      </c>
      <c r="BO32" s="59">
        <f>+'Los Presidentes P5'!G49</f>
        <v/>
      </c>
      <c r="BP32" s="59">
        <f>+'Los Presidentes P6'!G49</f>
        <v/>
      </c>
      <c r="BQ32" s="59">
        <f>+'Lo Errazuriz P1A'!G49</f>
        <v/>
      </c>
      <c r="BR32" s="59">
        <f>+'Lo Errazuriz P2A'!G49</f>
        <v/>
      </c>
      <c r="BS32" s="59">
        <f>+'Lo Errazuriz P6'!G49</f>
        <v/>
      </c>
      <c r="BT32" s="59">
        <f>+'San Luis P1'!G49</f>
        <v/>
      </c>
      <c r="BU32" s="59">
        <f>+'San Luis P2A'!G49</f>
        <v/>
      </c>
      <c r="BV32" s="59">
        <f>+'San Luis P3A'!G49</f>
        <v/>
      </c>
      <c r="BW32" s="59">
        <f>+'El Tranque P1'!G49</f>
        <v/>
      </c>
      <c r="BX32" s="59">
        <f>+'El Tranque P2A'!G49</f>
        <v/>
      </c>
      <c r="BY32" s="59">
        <f>+'El Tranque P3A'!G49</f>
        <v/>
      </c>
      <c r="BZ32" s="59">
        <f>+'El Tranque P4A'!G49</f>
        <v/>
      </c>
      <c r="CA32" s="59">
        <f>+'El Tranque P5A'!G49</f>
        <v/>
      </c>
      <c r="CB32" s="59">
        <f>+'El tranque P6A'!G49</f>
        <v/>
      </c>
      <c r="CC32" s="59">
        <f>+'San Juan 1'!G49</f>
        <v/>
      </c>
      <c r="CD32" s="59">
        <f>+'San Juan 2'!G49</f>
        <v/>
      </c>
      <c r="CE32">
        <f>+'Los Alamos 1'!G49</f>
        <v/>
      </c>
      <c r="CF32">
        <f>+'Pajaritos 1A'!G49</f>
        <v/>
      </c>
      <c r="CG32">
        <f>+'Alto Jahuel'!G49</f>
        <v/>
      </c>
      <c r="CH32">
        <f>+Miami!G49</f>
        <v/>
      </c>
      <c r="CI32">
        <f>+'santa adela p10'!G48</f>
        <v/>
      </c>
      <c r="CJ32">
        <f>+'El Tranque 7'!G48</f>
        <v/>
      </c>
    </row>
    <row r="34">
      <c r="B34" s="59">
        <f>+SUM(B2:B32)</f>
        <v/>
      </c>
      <c r="C34" s="59">
        <f>+SUM(C2:C32)</f>
        <v/>
      </c>
      <c r="D34" s="59">
        <f>+SUM(D2:D32)</f>
        <v/>
      </c>
      <c r="E34" s="59">
        <f>+SUM(E2:E32)</f>
        <v/>
      </c>
      <c r="F34" s="59">
        <f>+SUM(F2:F32)</f>
        <v/>
      </c>
      <c r="G34" s="59">
        <f>+SUM(G2:G32)</f>
        <v/>
      </c>
      <c r="H34" s="59">
        <f>+SUM(H2:H32)</f>
        <v/>
      </c>
      <c r="I34" s="59">
        <f>+SUM(I2:I32)</f>
        <v/>
      </c>
      <c r="J34" s="59">
        <f>+SUM(J2:J32)</f>
        <v/>
      </c>
      <c r="K34" s="59">
        <f>+SUM(K2:K32)</f>
        <v/>
      </c>
      <c r="L34" s="59">
        <f>+SUM(L2:L32)</f>
        <v/>
      </c>
      <c r="M34" s="59">
        <f>+SUM(M2:M32)</f>
        <v/>
      </c>
      <c r="N34" s="59">
        <f>+SUM(N2:N32)</f>
        <v/>
      </c>
      <c r="O34" s="59">
        <f>+SUM(O2:O32)</f>
        <v/>
      </c>
      <c r="P34" s="59">
        <f>+SUM(P2:P32)</f>
        <v/>
      </c>
      <c r="Q34" s="59">
        <f>+SUM(Q2:Q32)</f>
        <v/>
      </c>
      <c r="R34" s="59">
        <f>+SUM(R2:R32)</f>
        <v/>
      </c>
      <c r="S34" s="59">
        <f>+SUM(S2:S32)</f>
        <v/>
      </c>
      <c r="T34" s="59">
        <f>+SUM(T2:T32)</f>
        <v/>
      </c>
      <c r="U34" s="59">
        <f>+SUM(U2:U32)</f>
        <v/>
      </c>
      <c r="V34" s="59">
        <f>+SUM(V2:V32)</f>
        <v/>
      </c>
      <c r="W34" s="59">
        <f>+SUM(W2:W32)</f>
        <v/>
      </c>
      <c r="X34" s="59">
        <f>+SUM(X2:X32)</f>
        <v/>
      </c>
      <c r="Y34" s="59">
        <f>+SUM(Y2:Y32)</f>
        <v/>
      </c>
      <c r="Z34" s="59">
        <f>+SUM(Z2:Z32)</f>
        <v/>
      </c>
      <c r="AA34" s="59">
        <f>+SUM(AA2:AA32)</f>
        <v/>
      </c>
      <c r="AB34" s="59">
        <f>+SUM(AB2:AB32)</f>
        <v/>
      </c>
      <c r="AC34" s="59">
        <f>+SUM(AC2:AC32)</f>
        <v/>
      </c>
      <c r="AD34" s="59">
        <f>+SUM(AD2:AD32)</f>
        <v/>
      </c>
      <c r="AE34" s="59">
        <f>+SUM(AE2:AE32)</f>
        <v/>
      </c>
      <c r="AF34" s="59">
        <f>+SUM(AF2:AF32)</f>
        <v/>
      </c>
      <c r="AG34" s="59">
        <f>+SUM(AG2:AG32)</f>
        <v/>
      </c>
      <c r="AH34" s="59">
        <f>+SUM(AH2:AH32)</f>
        <v/>
      </c>
      <c r="AI34" s="59">
        <f>+SUM(AI2:AI32)</f>
        <v/>
      </c>
      <c r="AJ34" s="59">
        <f>+SUM(AJ2:AJ32)</f>
        <v/>
      </c>
      <c r="AK34" s="59">
        <f>+SUM(AK2:AK32)</f>
        <v/>
      </c>
      <c r="AL34" s="59">
        <f>+SUM(AL2:AL32)</f>
        <v/>
      </c>
      <c r="AM34" s="59">
        <f>+SUM(AM2:AM32)</f>
        <v/>
      </c>
      <c r="AN34" s="59">
        <f>+SUM(AN2:AN32)</f>
        <v/>
      </c>
      <c r="AO34" s="59">
        <f>+SUM(AO2:AO32)</f>
        <v/>
      </c>
      <c r="AP34" s="59">
        <f>+SUM(AP2:AP32)</f>
        <v/>
      </c>
      <c r="AQ34" s="59">
        <f>+SUM(AQ2:AQ32)</f>
        <v/>
      </c>
      <c r="AR34" s="59">
        <f>+SUM(AR2:AR32)</f>
        <v/>
      </c>
      <c r="AS34" s="59">
        <f>+SUM(AS2:AS32)</f>
        <v/>
      </c>
      <c r="AT34" s="59">
        <f>+SUM(AT2:AT32)</f>
        <v/>
      </c>
      <c r="AU34" s="59">
        <f>+SUM(AU2:AU32)</f>
        <v/>
      </c>
      <c r="AV34" s="59">
        <f>+SUM(AV2:AV32)</f>
        <v/>
      </c>
      <c r="AW34" s="59">
        <f>+SUM(AW2:AW32)</f>
        <v/>
      </c>
      <c r="AX34" s="59">
        <f>+SUM(AX2:AX32)</f>
        <v/>
      </c>
      <c r="AY34" s="59">
        <f>+SUM(AY2:AY32)</f>
        <v/>
      </c>
      <c r="AZ34" s="59">
        <f>+SUM(AZ2:AZ32)</f>
        <v/>
      </c>
      <c r="BA34" s="59">
        <f>+SUM(BA2:BA32)</f>
        <v/>
      </c>
      <c r="BB34" s="59">
        <f>+SUM(BB2:BB32)</f>
        <v/>
      </c>
      <c r="BC34" s="59">
        <f>+SUM(BC2:BC32)</f>
        <v/>
      </c>
      <c r="BD34" s="59">
        <f>+SUM(BD2:BD32)</f>
        <v/>
      </c>
      <c r="BE34" s="59">
        <f>+SUM(BE2:BE32)</f>
        <v/>
      </c>
      <c r="BF34" s="59">
        <f>+SUM(BF2:BF32)</f>
        <v/>
      </c>
      <c r="BG34" s="59">
        <f>+SUM(BG2:BG32)</f>
        <v/>
      </c>
      <c r="BH34" s="59">
        <f>+SUM(BH2:BH32)</f>
        <v/>
      </c>
      <c r="BI34" s="59">
        <f>+SUM(BI2:BI32)</f>
        <v/>
      </c>
      <c r="BJ34" s="59">
        <f>+SUM(BJ2:BJ32)</f>
        <v/>
      </c>
      <c r="BK34" s="59">
        <f>+SUM(BK2:BK32)</f>
        <v/>
      </c>
      <c r="BL34" s="59">
        <f>+SUM(BL2:BL32)</f>
        <v/>
      </c>
      <c r="BM34" s="59">
        <f>+SUM(BM2:BM32)</f>
        <v/>
      </c>
      <c r="BN34" s="59">
        <f>+SUM(BN2:BN32)</f>
        <v/>
      </c>
      <c r="BO34" s="59">
        <f>+SUM(BO2:BO32)</f>
        <v/>
      </c>
      <c r="BP34" s="59">
        <f>+SUM(BP2:BP32)</f>
        <v/>
      </c>
      <c r="BQ34" s="59">
        <f>+SUM(BQ2:BQ32)</f>
        <v/>
      </c>
      <c r="BR34" s="59">
        <f>+SUM(BR2:BR32)</f>
        <v/>
      </c>
      <c r="BS34" s="59">
        <f>+SUM(BS2:BS32)</f>
        <v/>
      </c>
      <c r="BT34" s="59">
        <f>+SUM(BT2:BT32)</f>
        <v/>
      </c>
      <c r="BU34" s="59">
        <f>+SUM(BU2:BU32)</f>
        <v/>
      </c>
      <c r="BV34" s="59">
        <f>+SUM(BV2:BV32)</f>
        <v/>
      </c>
      <c r="BW34" s="59">
        <f>+SUM(BW2:BW32)</f>
        <v/>
      </c>
      <c r="BX34" s="59">
        <f>+SUM(BX2:BX32)</f>
        <v/>
      </c>
      <c r="BY34" s="59">
        <f>+SUM(BY2:BY32)</f>
        <v/>
      </c>
      <c r="BZ34" s="59">
        <f>+SUM(BZ2:BZ32)</f>
        <v/>
      </c>
      <c r="CA34" s="59">
        <f>+SUM(CA2:CA32)</f>
        <v/>
      </c>
      <c r="CB34" s="59">
        <f>+SUM(CB2:CB32)</f>
        <v/>
      </c>
      <c r="CC34" s="59">
        <f>+SUM(CC2:CC32)</f>
        <v/>
      </c>
      <c r="CD34" s="59">
        <f>+SUM(CD2:CD32)</f>
        <v/>
      </c>
      <c r="CE34" s="59">
        <f>+SUM(CE2:CE32)</f>
        <v/>
      </c>
      <c r="CF34" s="59">
        <f>+SUM(CF2:CF32)</f>
        <v/>
      </c>
      <c r="CG34" s="59">
        <f>+SUM(CG2:CG32)</f>
        <v/>
      </c>
      <c r="CH34" s="59">
        <f>+SUM(CH2:CH32)</f>
        <v/>
      </c>
      <c r="CI34" s="59">
        <f>+SUM(CI2:CI32)</f>
        <v/>
      </c>
      <c r="CJ34" s="59">
        <f>+SUM(CJ2:CJ32)</f>
        <v/>
      </c>
    </row>
    <row r="45">
      <c r="G45" s="1" t="n"/>
      <c r="N45" s="75" t="n"/>
    </row>
  </sheetData>
  <conditionalFormatting sqref="B2:CB32">
    <cfRule type="cellIs" priority="1" operator="notBetween" dxfId="0">
      <formula>0</formula>
      <formula>24</formula>
    </cfRule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CJ46"/>
  <sheetViews>
    <sheetView topLeftCell="BO1" workbookViewId="0">
      <selection activeCell="CJ37" sqref="CJ37"/>
    </sheetView>
  </sheetViews>
  <sheetFormatPr baseColWidth="10" defaultRowHeight="12.75"/>
  <cols>
    <col width="11.85546875" customWidth="1" min="14" max="14"/>
  </cols>
  <sheetData>
    <row r="1" ht="13.5" customHeight="1" thickBot="1">
      <c r="A1" s="64" t="inlineStr">
        <is>
          <t xml:space="preserve">Fecha </t>
        </is>
      </c>
      <c r="B1">
        <f>+'Lautaro P1'!H16</f>
        <v/>
      </c>
      <c r="C1">
        <f>+'Lautaro P2'!H16</f>
        <v/>
      </c>
      <c r="D1">
        <f>+'Satelite P6'!H16</f>
        <v/>
      </c>
      <c r="E1">
        <f>+'Satelite P7'!H16</f>
        <v/>
      </c>
      <c r="F1">
        <f>+'El Abrazo P4'!H16</f>
        <v/>
      </c>
      <c r="G1">
        <f>+'El Abrazo P5'!H16</f>
        <v/>
      </c>
      <c r="H1">
        <f>+'Sta Marta P2'!H16</f>
        <v/>
      </c>
      <c r="I1">
        <f>+'Sta Marta P3'!H16</f>
        <v/>
      </c>
      <c r="J1">
        <f>+'Sta Marta P4'!H16</f>
        <v/>
      </c>
      <c r="K1">
        <f>+'Sta Ana Chena'!H16</f>
        <v/>
      </c>
      <c r="L1">
        <f>+'Oreste Plath P1'!H16</f>
        <v/>
      </c>
      <c r="M1">
        <f>+'Oreste Plath P2'!H16</f>
        <v/>
      </c>
      <c r="N1">
        <f>+'Almendral P1A'!H16</f>
        <v/>
      </c>
      <c r="O1">
        <f>+'Almendral 2A'!H16</f>
        <v/>
      </c>
      <c r="P1">
        <f>+'Almendral 3B'!H16</f>
        <v/>
      </c>
      <c r="Q1">
        <f>+'Almendral 4A'!H16</f>
        <v/>
      </c>
      <c r="R1">
        <f>+'Almendral 6A'!H16</f>
        <v/>
      </c>
      <c r="S1">
        <f>+'Almendral 7'!H16</f>
        <v/>
      </c>
      <c r="T1">
        <f>+'Almendral 8'!H16</f>
        <v/>
      </c>
      <c r="U1">
        <f>+'Almendral 9'!H16</f>
        <v/>
      </c>
      <c r="V1">
        <f>+'Maipu Centro P1'!H16</f>
        <v/>
      </c>
      <c r="W1">
        <f>+'Maipu Centro P2'!H16</f>
        <v/>
      </c>
      <c r="X1">
        <f>+'Cerrillos1 P2A'!H16</f>
        <v/>
      </c>
      <c r="Y1">
        <f>+'Cerrillos1 P3A'!H16</f>
        <v/>
      </c>
      <c r="Z1">
        <f>+'Cerrillos1 P4A'!H16</f>
        <v/>
      </c>
      <c r="AA1">
        <f>+'Cerrillos1 P6'!H16</f>
        <v/>
      </c>
      <c r="AB1">
        <f>+'Cerrillos2 P1'!H16</f>
        <v/>
      </c>
      <c r="AC1">
        <f>+'Cerrillos2 P2'!H16</f>
        <v/>
      </c>
      <c r="AD1">
        <f>+'Versalles1 P1'!H16</f>
        <v/>
      </c>
      <c r="AE1">
        <f>+'Versalles1 P2'!H16</f>
        <v/>
      </c>
      <c r="AF1">
        <f>+'Versalles1 P3'!H16</f>
        <v/>
      </c>
      <c r="AG1">
        <f>+'Versalles2 P1'!H16</f>
        <v/>
      </c>
      <c r="AH1">
        <f>+'Versalles2 P2'!H16</f>
        <v/>
      </c>
      <c r="AI1">
        <f>+'Alessandri P1A'!H16</f>
        <v/>
      </c>
      <c r="AJ1">
        <f>+'Alessandri P2A'!H16</f>
        <v/>
      </c>
      <c r="AK1">
        <f>+'San Jose de Chuchunco P1A'!H13</f>
        <v/>
      </c>
      <c r="AL1">
        <f>+'San Jose de Chuchunco P2A'!H13</f>
        <v/>
      </c>
      <c r="AM1">
        <f>+'San Jose de Chuchunco P3A'!H13</f>
        <v/>
      </c>
      <c r="AN1">
        <f>+'San Jose de Chuchunco P4A'!H13</f>
        <v/>
      </c>
      <c r="AO1">
        <f>+'San Jose de Chuchunco P5'!H13</f>
        <v/>
      </c>
      <c r="AP1">
        <f>+'Jahuel P1'!H16</f>
        <v/>
      </c>
      <c r="AQ1">
        <f>+'Jahuel P2'!H16</f>
        <v/>
      </c>
      <c r="AR1">
        <f>+'Jahuel P3'!H16</f>
        <v/>
      </c>
      <c r="AS1">
        <f>+'Jahuel P4'!H16</f>
        <v/>
      </c>
      <c r="AT1">
        <f>+'Jardin1 P1A'!H16</f>
        <v/>
      </c>
      <c r="AU1">
        <f>+'Jardin1 P2A'!H16</f>
        <v/>
      </c>
      <c r="AV1">
        <f>+'Jardin1 P5'!H16</f>
        <v/>
      </c>
      <c r="AW1">
        <f>+'Jardin2 P2'!H16</f>
        <v/>
      </c>
      <c r="AX1">
        <f>+'Jardin2 P3'!H16</f>
        <v/>
      </c>
      <c r="AY1">
        <f>+'Jardin2 P4'!H16</f>
        <v/>
      </c>
      <c r="AZ1">
        <f>+'Jardin2 P5'!H16</f>
        <v/>
      </c>
      <c r="BA1">
        <f>+'Los Bosquinos P1'!H16</f>
        <v/>
      </c>
      <c r="BB1">
        <f>+'Los Bosquinos P2'!H16</f>
        <v/>
      </c>
      <c r="BC1">
        <f>+'Santa Adela P1A'!H16</f>
        <v/>
      </c>
      <c r="BD1">
        <f>+'Santa Adela P2A'!H16</f>
        <v/>
      </c>
      <c r="BE1">
        <f>+'Santa Adela P3A'!H16</f>
        <v/>
      </c>
      <c r="BF1">
        <f>+'Santa Adela P6A'!H16</f>
        <v/>
      </c>
      <c r="BG1">
        <f>+'Santa Adela P8A'!H16</f>
        <v/>
      </c>
      <c r="BH1">
        <f>+'Santa Adela P9'!H16</f>
        <v/>
      </c>
      <c r="BI1">
        <f>+'Escobar Williams P2A'!H16</f>
        <v/>
      </c>
      <c r="BJ1">
        <f>+'Escobar Williams P3A'!H16</f>
        <v/>
      </c>
      <c r="BK1">
        <f>+'Vista Alegre P2'!H16</f>
        <v/>
      </c>
      <c r="BL1">
        <f>+'Vista Alegre P3'!H16</f>
        <v/>
      </c>
      <c r="BM1">
        <f>+'Vista Alegre P4A'!H16</f>
        <v/>
      </c>
      <c r="BN1">
        <f>+'Vista Alegre P5'!H16</f>
        <v/>
      </c>
      <c r="BO1">
        <f>+'Los Presidentes P5'!H16</f>
        <v/>
      </c>
      <c r="BP1">
        <f>+'Los Presidentes P6'!H16</f>
        <v/>
      </c>
      <c r="BQ1">
        <f>+'Lo Errazuriz P1A'!H16</f>
        <v/>
      </c>
      <c r="BR1">
        <f>+'Lo Errazuriz P2A'!H16</f>
        <v/>
      </c>
      <c r="BS1">
        <f>+'Lo Errazuriz P6'!H16</f>
        <v/>
      </c>
      <c r="BT1">
        <f>+'San Luis P1'!H16</f>
        <v/>
      </c>
      <c r="BU1">
        <f>+'San Luis P2A'!H16</f>
        <v/>
      </c>
      <c r="BV1">
        <f>+'San Luis P3A'!H16</f>
        <v/>
      </c>
      <c r="BW1">
        <f>+'El Tranque P1'!H16</f>
        <v/>
      </c>
      <c r="BX1">
        <f>+'El Tranque P2A'!H16</f>
        <v/>
      </c>
      <c r="BY1">
        <f>+'El Tranque P3A'!H16</f>
        <v/>
      </c>
      <c r="BZ1">
        <f>+'El Tranque P4A'!H16</f>
        <v/>
      </c>
      <c r="CA1">
        <f>+'El Tranque P5A'!H16</f>
        <v/>
      </c>
      <c r="CB1">
        <f>+'El tranque P6A'!H16</f>
        <v/>
      </c>
      <c r="CC1">
        <f>+'San Juan 1'!H16</f>
        <v/>
      </c>
      <c r="CD1">
        <f>+'San Juan 2'!H16</f>
        <v/>
      </c>
      <c r="CE1">
        <f>+'Los Alamos 1'!H16</f>
        <v/>
      </c>
      <c r="CF1">
        <f>+'Pajaritos 1A'!H16</f>
        <v/>
      </c>
      <c r="CG1">
        <f>+'Alto Jahuel'!H16</f>
        <v/>
      </c>
      <c r="CH1">
        <f>+Miami!H16</f>
        <v/>
      </c>
      <c r="CI1" t="inlineStr">
        <is>
          <t>203-167</t>
        </is>
      </c>
      <c r="CJ1" s="105" t="inlineStr">
        <is>
          <t>203-166</t>
        </is>
      </c>
    </row>
    <row r="2">
      <c r="A2" s="2" t="n">
        <v>1</v>
      </c>
      <c r="B2" s="59">
        <f>+'Lautaro P1'!J18</f>
        <v/>
      </c>
      <c r="C2" s="59">
        <f>+'Lautaro P2'!J18</f>
        <v/>
      </c>
      <c r="D2" s="59">
        <f>+'Satelite P6'!J18</f>
        <v/>
      </c>
      <c r="E2">
        <f>+'Satelite P7'!J18</f>
        <v/>
      </c>
      <c r="F2" s="59">
        <f>+'El Abrazo P4'!J18</f>
        <v/>
      </c>
      <c r="G2" s="59">
        <f>+'El Abrazo P5'!J18</f>
        <v/>
      </c>
      <c r="H2" s="59">
        <f>+'Sta Marta P2'!J18</f>
        <v/>
      </c>
      <c r="I2" s="59">
        <f>+'Sta Marta P3'!J18</f>
        <v/>
      </c>
      <c r="J2" s="59">
        <f>+'Sta Marta P4'!J18</f>
        <v/>
      </c>
      <c r="K2" s="59">
        <f>+'Sta Ana Chena'!J18</f>
        <v/>
      </c>
      <c r="L2" s="59">
        <f>+'Oreste Plath P1'!J18</f>
        <v/>
      </c>
      <c r="M2" s="59">
        <f>+'Oreste Plath P2'!J18</f>
        <v/>
      </c>
      <c r="N2" s="59">
        <f>+'Almendral P1A'!J18</f>
        <v/>
      </c>
      <c r="O2" s="59">
        <f>+'Almendral 2A'!J18</f>
        <v/>
      </c>
      <c r="P2" s="59">
        <f>+'Almendral 3B'!J18</f>
        <v/>
      </c>
      <c r="Q2" s="59">
        <f>+'Almendral 4A'!J18</f>
        <v/>
      </c>
      <c r="R2" s="59">
        <f>+'Almendral 6A'!J18</f>
        <v/>
      </c>
      <c r="S2" s="59">
        <f>+'Almendral 7'!J18</f>
        <v/>
      </c>
      <c r="T2" s="59">
        <f>+'Almendral 8'!J18</f>
        <v/>
      </c>
      <c r="U2" s="59">
        <f>+'Almendral 9'!J18</f>
        <v/>
      </c>
      <c r="V2" s="59">
        <f>+'Maipu Centro P1'!J18</f>
        <v/>
      </c>
      <c r="W2" s="59">
        <f>+'Maipu Centro P2'!J18</f>
        <v/>
      </c>
      <c r="X2" s="59">
        <f>+'Cerrillos1 P2A'!J18</f>
        <v/>
      </c>
      <c r="Y2" s="59">
        <f>+'Cerrillos1 P3A'!J18</f>
        <v/>
      </c>
      <c r="Z2" s="59">
        <f>+'Cerrillos1 P4A'!J18</f>
        <v/>
      </c>
      <c r="AA2" s="59">
        <f>+'Cerrillos1 P6'!J18</f>
        <v/>
      </c>
      <c r="AB2" s="59">
        <f>+'Cerrillos2 P1'!J18</f>
        <v/>
      </c>
      <c r="AC2" s="59">
        <f>+'Cerrillos2 P2'!J18</f>
        <v/>
      </c>
      <c r="AD2" s="59">
        <f>+'Versalles1 P1'!J18</f>
        <v/>
      </c>
      <c r="AE2" s="59">
        <f>+'Versalles1 P2'!J18</f>
        <v/>
      </c>
      <c r="AF2" s="59">
        <f>+'Versalles1 P3'!J18</f>
        <v/>
      </c>
      <c r="AG2" s="59">
        <f>+'Versalles2 P1'!J18</f>
        <v/>
      </c>
      <c r="AH2" s="59">
        <f>+'Versalles2 P2'!J18</f>
        <v/>
      </c>
      <c r="AI2" s="59">
        <f>+'Alessandri P1A'!J18</f>
        <v/>
      </c>
      <c r="AJ2" s="59">
        <f>+'Alessandri P2A'!J18</f>
        <v/>
      </c>
      <c r="AK2" s="59">
        <f>+'San Jose de Chuchunco P1A'!J18</f>
        <v/>
      </c>
      <c r="AL2" s="59">
        <f>+'San Jose de Chuchunco P2A'!J18</f>
        <v/>
      </c>
      <c r="AM2" s="59">
        <f>+'San Jose de Chuchunco P3A'!J18</f>
        <v/>
      </c>
      <c r="AN2" s="59">
        <f>+'San Jose de Chuchunco P4A'!J18</f>
        <v/>
      </c>
      <c r="AO2" s="59">
        <f>+'San Jose de Chuchunco P5'!J18</f>
        <v/>
      </c>
      <c r="AP2" s="59">
        <f>+'Jahuel P1'!J18</f>
        <v/>
      </c>
      <c r="AQ2" s="59">
        <f>+'Jahuel P2'!J18</f>
        <v/>
      </c>
      <c r="AR2" s="59">
        <f>+'Jahuel P3'!J18</f>
        <v/>
      </c>
      <c r="AS2" s="59">
        <f>+'Jahuel P4'!J18</f>
        <v/>
      </c>
      <c r="AT2" s="59">
        <f>+'Jardin1 P1A'!J18</f>
        <v/>
      </c>
      <c r="AU2" s="59">
        <f>+'Jardin1 P2A'!J18</f>
        <v/>
      </c>
      <c r="AV2" s="59">
        <f>+'Jardin1 P5'!J18</f>
        <v/>
      </c>
      <c r="AW2" s="59">
        <f>+'Jardin2 P2'!J18</f>
        <v/>
      </c>
      <c r="AX2" s="59">
        <f>+'Jardin2 P3'!J18</f>
        <v/>
      </c>
      <c r="AY2" s="59">
        <f>+'Jardin2 P4'!J18</f>
        <v/>
      </c>
      <c r="AZ2" s="59">
        <f>+'Jardin2 P5'!J18</f>
        <v/>
      </c>
      <c r="BA2" s="59">
        <f>+'Los Bosquinos P1'!J18</f>
        <v/>
      </c>
      <c r="BB2" s="59">
        <f>+'Los Bosquinos P2'!J18</f>
        <v/>
      </c>
      <c r="BC2" s="59">
        <f>+'Santa Adela P1A'!J18</f>
        <v/>
      </c>
      <c r="BD2" s="59">
        <f>+'Santa Adela P2A'!J18</f>
        <v/>
      </c>
      <c r="BE2" s="59">
        <f>+'Santa Adela P3A'!J18</f>
        <v/>
      </c>
      <c r="BF2" s="59">
        <f>+'Santa Adela P6A'!J18</f>
        <v/>
      </c>
      <c r="BG2" s="59">
        <f>+'Santa Adela P8A'!J18</f>
        <v/>
      </c>
      <c r="BH2" s="59">
        <f>+'Santa Adela P9'!J18</f>
        <v/>
      </c>
      <c r="BI2" s="59">
        <f>+'Escobar Williams P2A'!J18</f>
        <v/>
      </c>
      <c r="BJ2" s="59">
        <f>+'Escobar Williams P3A'!J18</f>
        <v/>
      </c>
      <c r="BK2" s="59">
        <f>+'Vista Alegre P2'!J18</f>
        <v/>
      </c>
      <c r="BL2" s="59">
        <f>+'Vista Alegre P3'!J18</f>
        <v/>
      </c>
      <c r="BM2" s="59">
        <f>+'Vista Alegre P4A'!J18</f>
        <v/>
      </c>
      <c r="BN2" s="59">
        <f>+'Vista Alegre P5'!J18</f>
        <v/>
      </c>
      <c r="BO2" s="59">
        <f>+'Los Presidentes P5'!J18</f>
        <v/>
      </c>
      <c r="BP2" s="59">
        <f>+'Los Presidentes P6'!J18</f>
        <v/>
      </c>
      <c r="BQ2" s="59">
        <f>+'Lo Errazuriz P1A'!J18</f>
        <v/>
      </c>
      <c r="BR2" s="59">
        <f>+'Lo Errazuriz P2A'!J18</f>
        <v/>
      </c>
      <c r="BS2" s="59">
        <f>+'Lo Errazuriz P6'!J18</f>
        <v/>
      </c>
      <c r="BT2" s="59">
        <f>+'San Luis P1'!J18</f>
        <v/>
      </c>
      <c r="BU2" s="59">
        <f>+'San Luis P2A'!J18</f>
        <v/>
      </c>
      <c r="BV2" s="59">
        <f>+'San Luis P3A'!J18</f>
        <v/>
      </c>
      <c r="BW2" s="59">
        <f>+'El Tranque P1'!J18</f>
        <v/>
      </c>
      <c r="BX2" s="59">
        <f>+'El Tranque P2A'!J18</f>
        <v/>
      </c>
      <c r="BY2" s="59">
        <f>+'El Tranque P3A'!J18</f>
        <v/>
      </c>
      <c r="BZ2" s="59">
        <f>+'El Tranque P4A'!J18</f>
        <v/>
      </c>
      <c r="CA2" s="59">
        <f>+'El Tranque P5A'!J18</f>
        <v/>
      </c>
      <c r="CB2" s="59">
        <f>+'El tranque P6A'!J18</f>
        <v/>
      </c>
      <c r="CC2">
        <f>+'San Juan 1'!J18</f>
        <v/>
      </c>
      <c r="CD2">
        <f>+'San Juan 2'!J18</f>
        <v/>
      </c>
      <c r="CE2">
        <f>+'Los Alamos 1'!J18</f>
        <v/>
      </c>
      <c r="CF2">
        <f>+'Pajaritos 1A'!J18</f>
        <v/>
      </c>
      <c r="CG2">
        <f>+'Alto Jahuel'!J18</f>
        <v/>
      </c>
      <c r="CH2">
        <f>+Miami!J18</f>
        <v/>
      </c>
      <c r="CI2">
        <f>+'santa adela p10'!J18</f>
        <v/>
      </c>
      <c r="CJ2">
        <f>+'El Tranque 7'!J18</f>
        <v/>
      </c>
    </row>
    <row r="3">
      <c r="A3" s="4" t="n">
        <v>2</v>
      </c>
      <c r="B3" s="59">
        <f>+'Lautaro P1'!J19</f>
        <v/>
      </c>
      <c r="C3" s="59">
        <f>+'Lautaro P2'!J19</f>
        <v/>
      </c>
      <c r="D3" s="59">
        <f>+'Satelite P6'!J19</f>
        <v/>
      </c>
      <c r="E3">
        <f>+'Satelite P7'!J19</f>
        <v/>
      </c>
      <c r="F3" s="59">
        <f>+'El Abrazo P4'!J19</f>
        <v/>
      </c>
      <c r="G3" s="59">
        <f>+'El Abrazo P5'!J19</f>
        <v/>
      </c>
      <c r="H3" s="59">
        <f>+'Sta Marta P2'!J19</f>
        <v/>
      </c>
      <c r="I3" s="59">
        <f>+'Sta Marta P3'!J19</f>
        <v/>
      </c>
      <c r="J3" s="59">
        <f>+'Sta Marta P4'!J19</f>
        <v/>
      </c>
      <c r="K3" s="59">
        <f>+'Sta Ana Chena'!J19</f>
        <v/>
      </c>
      <c r="L3" s="59">
        <f>+'Oreste Plath P1'!J19</f>
        <v/>
      </c>
      <c r="M3" s="59">
        <f>+'Oreste Plath P2'!J19</f>
        <v/>
      </c>
      <c r="N3" s="59">
        <f>+'Almendral P1A'!J19</f>
        <v/>
      </c>
      <c r="O3" s="59">
        <f>+'Almendral 2A'!J19</f>
        <v/>
      </c>
      <c r="P3" s="59">
        <f>+'Almendral 3B'!J19</f>
        <v/>
      </c>
      <c r="Q3" s="59">
        <f>+'Almendral 4A'!J19</f>
        <v/>
      </c>
      <c r="R3" s="59">
        <f>+'Almendral 6A'!J19</f>
        <v/>
      </c>
      <c r="S3" s="59">
        <f>+'Almendral 7'!J19</f>
        <v/>
      </c>
      <c r="T3" s="59">
        <f>+'Almendral 8'!J19</f>
        <v/>
      </c>
      <c r="U3" s="59">
        <f>+'Almendral 9'!J19</f>
        <v/>
      </c>
      <c r="V3" s="59">
        <f>+'Maipu Centro P1'!J19</f>
        <v/>
      </c>
      <c r="W3" s="59">
        <f>+'Maipu Centro P2'!J19</f>
        <v/>
      </c>
      <c r="X3" s="59">
        <f>+'Cerrillos1 P2A'!J19</f>
        <v/>
      </c>
      <c r="Y3" s="59">
        <f>+'Cerrillos1 P3A'!J19</f>
        <v/>
      </c>
      <c r="Z3" s="59">
        <f>+'Cerrillos1 P4A'!J19</f>
        <v/>
      </c>
      <c r="AA3" s="59">
        <f>+'Cerrillos1 P6'!J19</f>
        <v/>
      </c>
      <c r="AB3" s="59">
        <f>+'Cerrillos2 P1'!J19</f>
        <v/>
      </c>
      <c r="AC3" s="59">
        <f>+'Cerrillos2 P2'!J19</f>
        <v/>
      </c>
      <c r="AD3" s="59">
        <f>+'Versalles1 P1'!J19</f>
        <v/>
      </c>
      <c r="AE3" s="59">
        <f>+'Versalles1 P2'!J19</f>
        <v/>
      </c>
      <c r="AF3" s="59">
        <f>+'Versalles1 P3'!J19</f>
        <v/>
      </c>
      <c r="AG3" s="59">
        <f>+'Versalles2 P1'!J19</f>
        <v/>
      </c>
      <c r="AH3" s="59">
        <f>+'Versalles2 P2'!J19</f>
        <v/>
      </c>
      <c r="AI3" s="59">
        <f>+'Alessandri P1A'!J19</f>
        <v/>
      </c>
      <c r="AJ3" s="59">
        <f>+'Alessandri P2A'!J19</f>
        <v/>
      </c>
      <c r="AK3" s="59">
        <f>+'San Jose de Chuchunco P1A'!J19</f>
        <v/>
      </c>
      <c r="AL3" s="59">
        <f>+'San Jose de Chuchunco P2A'!J19</f>
        <v/>
      </c>
      <c r="AM3" s="59">
        <f>+'San Jose de Chuchunco P3A'!J19</f>
        <v/>
      </c>
      <c r="AN3" s="59">
        <f>+'San Jose de Chuchunco P4A'!J19</f>
        <v/>
      </c>
      <c r="AO3" s="59">
        <f>+'San Jose de Chuchunco P5'!J19</f>
        <v/>
      </c>
      <c r="AP3" s="59">
        <f>+'Jahuel P1'!J19</f>
        <v/>
      </c>
      <c r="AQ3" s="59">
        <f>+'Jahuel P2'!J19</f>
        <v/>
      </c>
      <c r="AR3" s="59">
        <f>+'Jahuel P3'!J19</f>
        <v/>
      </c>
      <c r="AS3" s="59">
        <f>+'Jahuel P4'!J19</f>
        <v/>
      </c>
      <c r="AT3" s="59">
        <f>+'Jardin1 P1A'!J19</f>
        <v/>
      </c>
      <c r="AU3" s="59">
        <f>+'Jardin1 P2A'!J19</f>
        <v/>
      </c>
      <c r="AV3" s="59">
        <f>+'Jardin1 P5'!J19</f>
        <v/>
      </c>
      <c r="AW3" s="59">
        <f>+'Jardin2 P2'!J19</f>
        <v/>
      </c>
      <c r="AX3" s="59">
        <f>+'Jardin2 P3'!J19</f>
        <v/>
      </c>
      <c r="AY3" s="59">
        <f>+'Jardin2 P4'!J19</f>
        <v/>
      </c>
      <c r="AZ3" s="59">
        <f>+'Jardin2 P5'!J19</f>
        <v/>
      </c>
      <c r="BA3" s="59">
        <f>+'Los Bosquinos P1'!J19</f>
        <v/>
      </c>
      <c r="BB3" s="59">
        <f>+'Los Bosquinos P2'!J19</f>
        <v/>
      </c>
      <c r="BC3" s="59">
        <f>+'Santa Adela P1A'!J19</f>
        <v/>
      </c>
      <c r="BD3" s="59">
        <f>+'Santa Adela P2A'!J19</f>
        <v/>
      </c>
      <c r="BE3" s="59">
        <f>+'Santa Adela P3A'!J19</f>
        <v/>
      </c>
      <c r="BF3" s="59">
        <f>+'Santa Adela P6A'!J19</f>
        <v/>
      </c>
      <c r="BG3" s="59">
        <f>+'Santa Adela P8A'!J19</f>
        <v/>
      </c>
      <c r="BH3" s="59">
        <f>+'Santa Adela P9'!J19</f>
        <v/>
      </c>
      <c r="BI3" s="59">
        <f>+'Escobar Williams P2A'!J19</f>
        <v/>
      </c>
      <c r="BJ3" s="59">
        <f>+'Escobar Williams P3A'!J19</f>
        <v/>
      </c>
      <c r="BK3" s="59">
        <f>+'Vista Alegre P2'!J19</f>
        <v/>
      </c>
      <c r="BL3" s="59">
        <f>+'Vista Alegre P3'!J19</f>
        <v/>
      </c>
      <c r="BM3" s="59">
        <f>+'Vista Alegre P4A'!J19</f>
        <v/>
      </c>
      <c r="BN3" s="59">
        <f>+'Vista Alegre P5'!J19</f>
        <v/>
      </c>
      <c r="BO3" s="59">
        <f>+'Los Presidentes P5'!J19</f>
        <v/>
      </c>
      <c r="BP3" s="59">
        <f>+'Los Presidentes P6'!J19</f>
        <v/>
      </c>
      <c r="BQ3" s="59">
        <f>+'Lo Errazuriz P1A'!J19</f>
        <v/>
      </c>
      <c r="BR3" s="59">
        <f>+'Lo Errazuriz P2A'!J19</f>
        <v/>
      </c>
      <c r="BS3" s="59">
        <f>+'Lo Errazuriz P6'!J19</f>
        <v/>
      </c>
      <c r="BT3" s="59">
        <f>+'San Luis P1'!J19</f>
        <v/>
      </c>
      <c r="BU3" s="59">
        <f>+'San Luis P2A'!J19</f>
        <v/>
      </c>
      <c r="BV3" s="59">
        <f>+'San Luis P3A'!J19</f>
        <v/>
      </c>
      <c r="BW3" s="59">
        <f>+'El Tranque P1'!J19</f>
        <v/>
      </c>
      <c r="BX3" s="59">
        <f>+'El Tranque P2A'!J19</f>
        <v/>
      </c>
      <c r="BY3" s="59">
        <f>+'El Tranque P3A'!J19</f>
        <v/>
      </c>
      <c r="BZ3" s="59">
        <f>+'El Tranque P4A'!J19</f>
        <v/>
      </c>
      <c r="CA3" s="59">
        <f>+'El Tranque P5A'!J19</f>
        <v/>
      </c>
      <c r="CB3" s="59">
        <f>+'El tranque P6A'!J19</f>
        <v/>
      </c>
      <c r="CC3">
        <f>+'San Juan 1'!J19</f>
        <v/>
      </c>
      <c r="CD3">
        <f>+'San Juan 2'!J19</f>
        <v/>
      </c>
      <c r="CE3">
        <f>+'Los Alamos 1'!J19</f>
        <v/>
      </c>
      <c r="CF3">
        <f>+'Pajaritos 1A'!J19</f>
        <v/>
      </c>
      <c r="CG3">
        <f>+'Alto Jahuel'!J19</f>
        <v/>
      </c>
      <c r="CH3">
        <f>+Miami!J19</f>
        <v/>
      </c>
      <c r="CI3">
        <f>+'santa adela p10'!J19</f>
        <v/>
      </c>
      <c r="CJ3">
        <f>+'El Tranque 7'!J19</f>
        <v/>
      </c>
    </row>
    <row r="4">
      <c r="A4" s="4" t="n">
        <v>3</v>
      </c>
      <c r="B4" s="59">
        <f>+'Lautaro P1'!J20</f>
        <v/>
      </c>
      <c r="C4" s="59">
        <f>+'Lautaro P2'!J20</f>
        <v/>
      </c>
      <c r="D4" s="59">
        <f>+'Satelite P6'!J20</f>
        <v/>
      </c>
      <c r="E4">
        <f>+'Satelite P7'!J20</f>
        <v/>
      </c>
      <c r="F4" s="59">
        <f>+'El Abrazo P4'!J20</f>
        <v/>
      </c>
      <c r="G4" s="59">
        <f>+'El Abrazo P5'!J20</f>
        <v/>
      </c>
      <c r="H4" s="59">
        <f>+'Sta Marta P2'!J20</f>
        <v/>
      </c>
      <c r="I4" s="59">
        <f>+'Sta Marta P3'!J20</f>
        <v/>
      </c>
      <c r="J4" s="59">
        <f>+'Sta Marta P4'!J20</f>
        <v/>
      </c>
      <c r="K4" s="59">
        <f>+'Sta Ana Chena'!J20</f>
        <v/>
      </c>
      <c r="L4" s="59">
        <f>+'Oreste Plath P1'!J20</f>
        <v/>
      </c>
      <c r="M4" s="59">
        <f>+'Oreste Plath P2'!J20</f>
        <v/>
      </c>
      <c r="N4" s="59">
        <f>+'Almendral P1A'!J20</f>
        <v/>
      </c>
      <c r="O4" s="59">
        <f>+'Almendral 2A'!J20</f>
        <v/>
      </c>
      <c r="P4" s="59">
        <f>+'Almendral 3B'!J20</f>
        <v/>
      </c>
      <c r="Q4" s="59">
        <f>+'Almendral 4A'!J20</f>
        <v/>
      </c>
      <c r="R4" s="59">
        <f>+'Almendral 6A'!J20</f>
        <v/>
      </c>
      <c r="S4" s="59">
        <f>+'Almendral 7'!J20</f>
        <v/>
      </c>
      <c r="T4" s="59">
        <f>+'Almendral 8'!J20</f>
        <v/>
      </c>
      <c r="U4" s="59">
        <f>+'Almendral 9'!J20</f>
        <v/>
      </c>
      <c r="V4" s="59">
        <f>+'Maipu Centro P1'!J20</f>
        <v/>
      </c>
      <c r="W4" s="59">
        <f>+'Maipu Centro P2'!J20</f>
        <v/>
      </c>
      <c r="X4" s="59">
        <f>+'Cerrillos1 P2A'!J20</f>
        <v/>
      </c>
      <c r="Y4" s="59">
        <f>+'Cerrillos1 P3A'!J20</f>
        <v/>
      </c>
      <c r="Z4" s="59">
        <f>+'Cerrillos1 P4A'!J20</f>
        <v/>
      </c>
      <c r="AA4" s="59">
        <f>+'Cerrillos1 P6'!J20</f>
        <v/>
      </c>
      <c r="AB4" s="59">
        <f>+'Cerrillos2 P1'!J20</f>
        <v/>
      </c>
      <c r="AC4" s="59">
        <f>+'Cerrillos2 P2'!J20</f>
        <v/>
      </c>
      <c r="AD4" s="59">
        <f>+'Versalles1 P1'!J20</f>
        <v/>
      </c>
      <c r="AE4" s="59">
        <f>+'Versalles1 P2'!J20</f>
        <v/>
      </c>
      <c r="AF4" s="59">
        <f>+'Versalles1 P3'!J20</f>
        <v/>
      </c>
      <c r="AG4" s="59">
        <f>+'Versalles2 P1'!J20</f>
        <v/>
      </c>
      <c r="AH4" s="59">
        <f>+'Versalles2 P2'!J20</f>
        <v/>
      </c>
      <c r="AI4" s="59">
        <f>+'Alessandri P1A'!J20</f>
        <v/>
      </c>
      <c r="AJ4" s="59">
        <f>+'Alessandri P2A'!J20</f>
        <v/>
      </c>
      <c r="AK4" s="59">
        <f>+'San Jose de Chuchunco P1A'!J20</f>
        <v/>
      </c>
      <c r="AL4" s="59">
        <f>+'San Jose de Chuchunco P2A'!J20</f>
        <v/>
      </c>
      <c r="AM4" s="59">
        <f>+'San Jose de Chuchunco P3A'!J20</f>
        <v/>
      </c>
      <c r="AN4" s="59">
        <f>+'San Jose de Chuchunco P4A'!J20</f>
        <v/>
      </c>
      <c r="AO4" s="59">
        <f>+'San Jose de Chuchunco P5'!J20</f>
        <v/>
      </c>
      <c r="AP4" s="59">
        <f>+'Jahuel P1'!J20</f>
        <v/>
      </c>
      <c r="AQ4" s="59">
        <f>+'Jahuel P2'!J20</f>
        <v/>
      </c>
      <c r="AR4" s="59">
        <f>+'Jahuel P3'!J20</f>
        <v/>
      </c>
      <c r="AS4" s="59">
        <f>+'Jahuel P4'!J20</f>
        <v/>
      </c>
      <c r="AT4" s="59">
        <f>+'Jardin1 P1A'!J20</f>
        <v/>
      </c>
      <c r="AU4" s="59">
        <f>+'Jardin1 P2A'!J20</f>
        <v/>
      </c>
      <c r="AV4" s="59">
        <f>+'Jardin1 P5'!J20</f>
        <v/>
      </c>
      <c r="AW4" s="59">
        <f>+'Jardin2 P2'!J20</f>
        <v/>
      </c>
      <c r="AX4" s="59">
        <f>+'Jardin2 P3'!J20</f>
        <v/>
      </c>
      <c r="AY4" s="59">
        <f>+'Jardin2 P4'!J20</f>
        <v/>
      </c>
      <c r="AZ4" s="59">
        <f>+'Jardin2 P5'!J20</f>
        <v/>
      </c>
      <c r="BA4" s="59">
        <f>+'Los Bosquinos P1'!J20</f>
        <v/>
      </c>
      <c r="BB4" s="59">
        <f>+'Los Bosquinos P2'!J20</f>
        <v/>
      </c>
      <c r="BC4" s="59">
        <f>+'Santa Adela P1A'!J20</f>
        <v/>
      </c>
      <c r="BD4" s="59">
        <f>+'Santa Adela P2A'!J20</f>
        <v/>
      </c>
      <c r="BE4" s="59">
        <f>+'Santa Adela P3A'!J20</f>
        <v/>
      </c>
      <c r="BF4" s="59">
        <f>+'Santa Adela P6A'!J20</f>
        <v/>
      </c>
      <c r="BG4" s="59">
        <f>+'Santa Adela P8A'!J20</f>
        <v/>
      </c>
      <c r="BH4" s="59">
        <f>+'Santa Adela P9'!J20</f>
        <v/>
      </c>
      <c r="BI4" s="59">
        <f>+'Escobar Williams P2A'!J20</f>
        <v/>
      </c>
      <c r="BJ4" s="59">
        <f>+'Escobar Williams P3A'!J20</f>
        <v/>
      </c>
      <c r="BK4" s="59">
        <f>+'Vista Alegre P2'!J20</f>
        <v/>
      </c>
      <c r="BL4" s="59">
        <f>+'Vista Alegre P3'!J20</f>
        <v/>
      </c>
      <c r="BM4" s="59">
        <f>+'Vista Alegre P4A'!J20</f>
        <v/>
      </c>
      <c r="BN4" s="59">
        <f>+'Vista Alegre P5'!J20</f>
        <v/>
      </c>
      <c r="BO4" s="59">
        <f>+'Los Presidentes P5'!J20</f>
        <v/>
      </c>
      <c r="BP4" s="59">
        <f>+'Los Presidentes P6'!J20</f>
        <v/>
      </c>
      <c r="BQ4" s="59">
        <f>+'Lo Errazuriz P1A'!J20</f>
        <v/>
      </c>
      <c r="BR4" s="59">
        <f>+'Lo Errazuriz P2A'!J20</f>
        <v/>
      </c>
      <c r="BS4" s="59">
        <f>+'Lo Errazuriz P6'!J20</f>
        <v/>
      </c>
      <c r="BT4" s="59">
        <f>+'San Luis P1'!J20</f>
        <v/>
      </c>
      <c r="BU4" s="59">
        <f>+'San Luis P2A'!J20</f>
        <v/>
      </c>
      <c r="BV4" s="59">
        <f>+'San Luis P3A'!J20</f>
        <v/>
      </c>
      <c r="BW4" s="59">
        <f>+'El Tranque P1'!J20</f>
        <v/>
      </c>
      <c r="BX4" s="59">
        <f>+'El Tranque P2A'!J20</f>
        <v/>
      </c>
      <c r="BY4" s="59">
        <f>+'El Tranque P3A'!J20</f>
        <v/>
      </c>
      <c r="BZ4" s="59">
        <f>+'El Tranque P4A'!J20</f>
        <v/>
      </c>
      <c r="CA4" s="59">
        <f>+'El Tranque P5A'!J20</f>
        <v/>
      </c>
      <c r="CB4" s="59">
        <f>+'El tranque P6A'!J20</f>
        <v/>
      </c>
      <c r="CC4">
        <f>+'San Juan 1'!J20</f>
        <v/>
      </c>
      <c r="CD4">
        <f>+'San Juan 2'!J20</f>
        <v/>
      </c>
      <c r="CE4">
        <f>+'Los Alamos 1'!J20</f>
        <v/>
      </c>
      <c r="CF4">
        <f>+'Pajaritos 1A'!J20</f>
        <v/>
      </c>
      <c r="CG4">
        <f>+'Alto Jahuel'!J20</f>
        <v/>
      </c>
      <c r="CH4">
        <f>+Miami!J20</f>
        <v/>
      </c>
      <c r="CI4">
        <f>+'santa adela p10'!J20</f>
        <v/>
      </c>
      <c r="CJ4">
        <f>+'El Tranque 7'!J20</f>
        <v/>
      </c>
    </row>
    <row r="5">
      <c r="A5" s="4" t="n">
        <v>4</v>
      </c>
      <c r="B5" s="59">
        <f>+'Lautaro P1'!J21</f>
        <v/>
      </c>
      <c r="C5" s="59">
        <f>+'Lautaro P2'!J21</f>
        <v/>
      </c>
      <c r="D5" s="59">
        <f>+'Satelite P6'!J21</f>
        <v/>
      </c>
      <c r="E5">
        <f>+'Satelite P7'!J21</f>
        <v/>
      </c>
      <c r="F5" s="59">
        <f>+'El Abrazo P4'!J21</f>
        <v/>
      </c>
      <c r="G5" s="59">
        <f>+'El Abrazo P5'!J21</f>
        <v/>
      </c>
      <c r="H5" s="59">
        <f>+'Sta Marta P2'!J21</f>
        <v/>
      </c>
      <c r="I5" s="59">
        <f>+'Sta Marta P3'!J21</f>
        <v/>
      </c>
      <c r="J5" s="59">
        <f>+'Sta Marta P4'!J21</f>
        <v/>
      </c>
      <c r="K5" s="59">
        <f>+'Sta Ana Chena'!J21</f>
        <v/>
      </c>
      <c r="L5" s="59">
        <f>+'Oreste Plath P1'!J21</f>
        <v/>
      </c>
      <c r="M5" s="59">
        <f>+'Oreste Plath P2'!J21</f>
        <v/>
      </c>
      <c r="N5" s="59">
        <f>+'Almendral P1A'!J21</f>
        <v/>
      </c>
      <c r="O5" s="59">
        <f>+'Almendral 2A'!J21</f>
        <v/>
      </c>
      <c r="P5" s="59">
        <f>+'Almendral 3B'!J21</f>
        <v/>
      </c>
      <c r="Q5" s="59">
        <f>+'Almendral 4A'!J21</f>
        <v/>
      </c>
      <c r="R5" s="59">
        <f>+'Almendral 6A'!J21</f>
        <v/>
      </c>
      <c r="S5" s="59">
        <f>+'Almendral 7'!J21</f>
        <v/>
      </c>
      <c r="T5" s="59">
        <f>+'Almendral 8'!J21</f>
        <v/>
      </c>
      <c r="U5" s="59">
        <f>+'Almendral 9'!J21</f>
        <v/>
      </c>
      <c r="V5" s="59">
        <f>+'Maipu Centro P1'!J21</f>
        <v/>
      </c>
      <c r="W5" s="59">
        <f>+'Maipu Centro P2'!J21</f>
        <v/>
      </c>
      <c r="X5" s="59">
        <f>+'Cerrillos1 P2A'!J21</f>
        <v/>
      </c>
      <c r="Y5" s="59">
        <f>+'Cerrillos1 P3A'!J21</f>
        <v/>
      </c>
      <c r="Z5" s="59">
        <f>+'Cerrillos1 P4A'!J21</f>
        <v/>
      </c>
      <c r="AA5" s="59">
        <f>+'Cerrillos1 P6'!J21</f>
        <v/>
      </c>
      <c r="AB5" s="59">
        <f>+'Cerrillos2 P1'!J21</f>
        <v/>
      </c>
      <c r="AC5" s="59">
        <f>+'Cerrillos2 P2'!J21</f>
        <v/>
      </c>
      <c r="AD5" s="59">
        <f>+'Versalles1 P1'!J21</f>
        <v/>
      </c>
      <c r="AE5" s="59">
        <f>+'Versalles1 P2'!J21</f>
        <v/>
      </c>
      <c r="AF5" s="59">
        <f>+'Versalles1 P3'!J21</f>
        <v/>
      </c>
      <c r="AG5" s="59">
        <f>+'Versalles2 P1'!J21</f>
        <v/>
      </c>
      <c r="AH5" s="59">
        <f>+'Versalles2 P2'!J21</f>
        <v/>
      </c>
      <c r="AI5" s="59">
        <f>+'Alessandri P1A'!J21</f>
        <v/>
      </c>
      <c r="AJ5" s="59">
        <f>+'Alessandri P2A'!J21</f>
        <v/>
      </c>
      <c r="AK5" s="59">
        <f>+'San Jose de Chuchunco P1A'!J21</f>
        <v/>
      </c>
      <c r="AL5" s="59">
        <f>+'San Jose de Chuchunco P2A'!J21</f>
        <v/>
      </c>
      <c r="AM5" s="59">
        <f>+'San Jose de Chuchunco P3A'!J21</f>
        <v/>
      </c>
      <c r="AN5" s="59">
        <f>+'San Jose de Chuchunco P4A'!J21</f>
        <v/>
      </c>
      <c r="AO5" s="59">
        <f>+'San Jose de Chuchunco P5'!J21</f>
        <v/>
      </c>
      <c r="AP5" s="59">
        <f>+'Jahuel P1'!J21</f>
        <v/>
      </c>
      <c r="AQ5" s="59">
        <f>+'Jahuel P2'!J21</f>
        <v/>
      </c>
      <c r="AR5" s="59">
        <f>+'Jahuel P3'!J21</f>
        <v/>
      </c>
      <c r="AS5" s="59">
        <f>+'Jahuel P4'!J21</f>
        <v/>
      </c>
      <c r="AT5" s="59">
        <f>+'Jardin1 P1A'!J21</f>
        <v/>
      </c>
      <c r="AU5" s="59">
        <f>+'Jardin1 P2A'!J21</f>
        <v/>
      </c>
      <c r="AV5" s="59">
        <f>+'Jardin1 P5'!J21</f>
        <v/>
      </c>
      <c r="AW5" s="59">
        <f>+'Jardin2 P2'!J21</f>
        <v/>
      </c>
      <c r="AX5" s="59">
        <f>+'Jardin2 P3'!J21</f>
        <v/>
      </c>
      <c r="AY5" s="59">
        <f>+'Jardin2 P4'!J21</f>
        <v/>
      </c>
      <c r="AZ5" s="59">
        <f>+'Jardin2 P5'!J21</f>
        <v/>
      </c>
      <c r="BA5" s="59">
        <f>+'Los Bosquinos P1'!J21</f>
        <v/>
      </c>
      <c r="BB5" s="59">
        <f>+'Los Bosquinos P2'!J21</f>
        <v/>
      </c>
      <c r="BC5" s="59">
        <f>+'Santa Adela P1A'!J21</f>
        <v/>
      </c>
      <c r="BD5" s="59">
        <f>+'Santa Adela P2A'!J21</f>
        <v/>
      </c>
      <c r="BE5" s="59">
        <f>+'Santa Adela P3A'!J21</f>
        <v/>
      </c>
      <c r="BF5" s="59">
        <f>+'Santa Adela P6A'!J21</f>
        <v/>
      </c>
      <c r="BG5" s="59">
        <f>+'Santa Adela P8A'!J21</f>
        <v/>
      </c>
      <c r="BH5" s="59">
        <f>+'Santa Adela P9'!J21</f>
        <v/>
      </c>
      <c r="BI5" s="59">
        <f>+'Escobar Williams P2A'!J21</f>
        <v/>
      </c>
      <c r="BJ5" s="59">
        <f>+'Escobar Williams P3A'!J21</f>
        <v/>
      </c>
      <c r="BK5" s="59">
        <f>+'Vista Alegre P2'!J21</f>
        <v/>
      </c>
      <c r="BL5" s="59">
        <f>+'Vista Alegre P3'!J21</f>
        <v/>
      </c>
      <c r="BM5" s="59">
        <f>+'Vista Alegre P4A'!J21</f>
        <v/>
      </c>
      <c r="BN5" s="59">
        <f>+'Vista Alegre P5'!J21</f>
        <v/>
      </c>
      <c r="BO5" s="59">
        <f>+'Los Presidentes P5'!J21</f>
        <v/>
      </c>
      <c r="BP5" s="59">
        <f>+'Los Presidentes P6'!J21</f>
        <v/>
      </c>
      <c r="BQ5" s="59">
        <f>+'Lo Errazuriz P1A'!J21</f>
        <v/>
      </c>
      <c r="BR5" s="59">
        <f>+'Lo Errazuriz P2A'!J21</f>
        <v/>
      </c>
      <c r="BS5" s="59">
        <f>+'Lo Errazuriz P6'!J21</f>
        <v/>
      </c>
      <c r="BT5" s="59">
        <f>+'San Luis P1'!J21</f>
        <v/>
      </c>
      <c r="BU5" s="59">
        <f>+'San Luis P2A'!J21</f>
        <v/>
      </c>
      <c r="BV5" s="59">
        <f>+'San Luis P3A'!J21</f>
        <v/>
      </c>
      <c r="BW5" s="59">
        <f>+'El Tranque P1'!J21</f>
        <v/>
      </c>
      <c r="BX5" s="59">
        <f>+'El Tranque P2A'!J21</f>
        <v/>
      </c>
      <c r="BY5" s="59">
        <f>+'El Tranque P3A'!J21</f>
        <v/>
      </c>
      <c r="BZ5" s="59">
        <f>+'El Tranque P4A'!J21</f>
        <v/>
      </c>
      <c r="CA5" s="59">
        <f>+'El Tranque P5A'!J21</f>
        <v/>
      </c>
      <c r="CB5" s="59">
        <f>+'El tranque P6A'!J21</f>
        <v/>
      </c>
      <c r="CC5">
        <f>+'San Juan 1'!J21</f>
        <v/>
      </c>
      <c r="CD5">
        <f>+'San Juan 2'!J21</f>
        <v/>
      </c>
      <c r="CE5">
        <f>+'Los Alamos 1'!J21</f>
        <v/>
      </c>
      <c r="CF5">
        <f>+'Pajaritos 1A'!J21</f>
        <v/>
      </c>
      <c r="CG5">
        <f>+'Alto Jahuel'!J21</f>
        <v/>
      </c>
      <c r="CH5">
        <f>+Miami!J21</f>
        <v/>
      </c>
      <c r="CI5">
        <f>+'santa adela p10'!J21</f>
        <v/>
      </c>
      <c r="CJ5">
        <f>+'El Tranque 7'!J21</f>
        <v/>
      </c>
    </row>
    <row r="6">
      <c r="A6" s="4" t="n">
        <v>5</v>
      </c>
      <c r="B6" s="59">
        <f>+'Lautaro P1'!J22</f>
        <v/>
      </c>
      <c r="C6" s="59">
        <f>+'Lautaro P2'!J22</f>
        <v/>
      </c>
      <c r="D6" s="59">
        <f>+'Satelite P6'!J22</f>
        <v/>
      </c>
      <c r="E6">
        <f>+'Satelite P7'!J22</f>
        <v/>
      </c>
      <c r="F6" s="59">
        <f>+'El Abrazo P4'!J22</f>
        <v/>
      </c>
      <c r="G6" s="59">
        <f>+'El Abrazo P5'!J22</f>
        <v/>
      </c>
      <c r="H6" s="59">
        <f>+'Sta Marta P2'!J22</f>
        <v/>
      </c>
      <c r="I6" s="59">
        <f>+'Sta Marta P3'!J22</f>
        <v/>
      </c>
      <c r="J6" s="59">
        <f>+'Sta Marta P4'!J22</f>
        <v/>
      </c>
      <c r="K6" s="59">
        <f>+'Sta Ana Chena'!J22</f>
        <v/>
      </c>
      <c r="L6" s="59">
        <f>+'Oreste Plath P1'!J22</f>
        <v/>
      </c>
      <c r="M6" s="59">
        <f>+'Oreste Plath P2'!J22</f>
        <v/>
      </c>
      <c r="N6" s="59">
        <f>+'Almendral P1A'!J22</f>
        <v/>
      </c>
      <c r="O6" s="59">
        <f>+'Almendral 2A'!J22</f>
        <v/>
      </c>
      <c r="P6" s="59">
        <f>+'Almendral 3B'!J22</f>
        <v/>
      </c>
      <c r="Q6" s="59">
        <f>+'Almendral 4A'!J22</f>
        <v/>
      </c>
      <c r="R6" s="59">
        <f>+'Almendral 6A'!J22</f>
        <v/>
      </c>
      <c r="S6" s="59">
        <f>+'Almendral 7'!J22</f>
        <v/>
      </c>
      <c r="T6" s="59">
        <f>+'Almendral 8'!J22</f>
        <v/>
      </c>
      <c r="U6" s="59">
        <f>+'Almendral 9'!J22</f>
        <v/>
      </c>
      <c r="V6" s="59">
        <f>+'Maipu Centro P1'!J22</f>
        <v/>
      </c>
      <c r="W6" s="59">
        <f>+'Maipu Centro P2'!J22</f>
        <v/>
      </c>
      <c r="X6" s="59">
        <f>+'Cerrillos1 P2A'!J22</f>
        <v/>
      </c>
      <c r="Y6" s="59">
        <f>+'Cerrillos1 P3A'!J22</f>
        <v/>
      </c>
      <c r="Z6" s="59">
        <f>+'Cerrillos1 P4A'!J22</f>
        <v/>
      </c>
      <c r="AA6" s="59">
        <f>+'Cerrillos1 P6'!J22</f>
        <v/>
      </c>
      <c r="AB6" s="59">
        <f>+'Cerrillos2 P1'!J22</f>
        <v/>
      </c>
      <c r="AC6" s="59">
        <f>+'Cerrillos2 P2'!J22</f>
        <v/>
      </c>
      <c r="AD6" s="59">
        <f>+'Versalles1 P1'!J22</f>
        <v/>
      </c>
      <c r="AE6" s="59">
        <f>+'Versalles1 P2'!J22</f>
        <v/>
      </c>
      <c r="AF6" s="59">
        <f>+'Versalles1 P3'!J22</f>
        <v/>
      </c>
      <c r="AG6" s="59">
        <f>+'Versalles2 P1'!J22</f>
        <v/>
      </c>
      <c r="AH6" s="59">
        <f>+'Versalles2 P2'!J22</f>
        <v/>
      </c>
      <c r="AI6" s="59">
        <f>+'Alessandri P1A'!J22</f>
        <v/>
      </c>
      <c r="AJ6" s="59">
        <f>+'Alessandri P2A'!J22</f>
        <v/>
      </c>
      <c r="AK6" s="59">
        <f>+'San Jose de Chuchunco P1A'!J22</f>
        <v/>
      </c>
      <c r="AL6" s="59">
        <f>+'San Jose de Chuchunco P2A'!J22</f>
        <v/>
      </c>
      <c r="AM6" s="59">
        <f>+'San Jose de Chuchunco P3A'!J22</f>
        <v/>
      </c>
      <c r="AN6" s="59">
        <f>+'San Jose de Chuchunco P4A'!J22</f>
        <v/>
      </c>
      <c r="AO6" s="59">
        <f>+'San Jose de Chuchunco P5'!J22</f>
        <v/>
      </c>
      <c r="AP6" s="59">
        <f>+'Jahuel P1'!J22</f>
        <v/>
      </c>
      <c r="AQ6" s="59">
        <f>+'Jahuel P2'!J22</f>
        <v/>
      </c>
      <c r="AR6" s="59">
        <f>+'Jahuel P3'!J22</f>
        <v/>
      </c>
      <c r="AS6" s="59">
        <f>+'Jahuel P4'!J22</f>
        <v/>
      </c>
      <c r="AT6" s="59">
        <f>+'Jardin1 P1A'!J22</f>
        <v/>
      </c>
      <c r="AU6" s="59">
        <f>+'Jardin1 P2A'!J22</f>
        <v/>
      </c>
      <c r="AV6" s="59">
        <f>+'Jardin1 P5'!J22</f>
        <v/>
      </c>
      <c r="AW6" s="59">
        <f>+'Jardin2 P2'!J22</f>
        <v/>
      </c>
      <c r="AX6" s="59">
        <f>+'Jardin2 P3'!J22</f>
        <v/>
      </c>
      <c r="AY6" s="59">
        <f>+'Jardin2 P4'!J22</f>
        <v/>
      </c>
      <c r="AZ6" s="59">
        <f>+'Jardin2 P5'!J22</f>
        <v/>
      </c>
      <c r="BA6" s="59">
        <f>+'Los Bosquinos P1'!J22</f>
        <v/>
      </c>
      <c r="BB6" s="59">
        <f>+'Los Bosquinos P2'!J22</f>
        <v/>
      </c>
      <c r="BC6" s="59">
        <f>+'Santa Adela P1A'!J22</f>
        <v/>
      </c>
      <c r="BD6" s="59">
        <f>+'Santa Adela P2A'!J22</f>
        <v/>
      </c>
      <c r="BE6" s="59">
        <f>+'Santa Adela P3A'!J22</f>
        <v/>
      </c>
      <c r="BF6" s="59">
        <f>+'Santa Adela P6A'!J22</f>
        <v/>
      </c>
      <c r="BG6" s="59">
        <f>+'Santa Adela P8A'!J22</f>
        <v/>
      </c>
      <c r="BH6" s="59">
        <f>+'Santa Adela P9'!J22</f>
        <v/>
      </c>
      <c r="BI6" s="59">
        <f>+'Escobar Williams P2A'!J22</f>
        <v/>
      </c>
      <c r="BJ6" s="59">
        <f>+'Escobar Williams P3A'!J22</f>
        <v/>
      </c>
      <c r="BK6" s="59">
        <f>+'Vista Alegre P2'!J22</f>
        <v/>
      </c>
      <c r="BL6" s="59">
        <f>+'Vista Alegre P3'!J22</f>
        <v/>
      </c>
      <c r="BM6" s="59">
        <f>+'Vista Alegre P4A'!J22</f>
        <v/>
      </c>
      <c r="BN6" s="59">
        <f>+'Vista Alegre P5'!J22</f>
        <v/>
      </c>
      <c r="BO6" s="59">
        <f>+'Los Presidentes P5'!J22</f>
        <v/>
      </c>
      <c r="BP6" s="59">
        <f>+'Los Presidentes P6'!J22</f>
        <v/>
      </c>
      <c r="BQ6" s="59">
        <f>+'Lo Errazuriz P1A'!J22</f>
        <v/>
      </c>
      <c r="BR6" s="59">
        <f>+'Lo Errazuriz P2A'!J22</f>
        <v/>
      </c>
      <c r="BS6" s="59">
        <f>+'Lo Errazuriz P6'!J22</f>
        <v/>
      </c>
      <c r="BT6" s="59">
        <f>+'San Luis P1'!J22</f>
        <v/>
      </c>
      <c r="BU6" s="59">
        <f>+'San Luis P2A'!J22</f>
        <v/>
      </c>
      <c r="BV6" s="59">
        <f>+'San Luis P3A'!J22</f>
        <v/>
      </c>
      <c r="BW6" s="59">
        <f>+'El Tranque P1'!J22</f>
        <v/>
      </c>
      <c r="BX6" s="59">
        <f>+'El Tranque P2A'!J22</f>
        <v/>
      </c>
      <c r="BY6" s="59">
        <f>+'El Tranque P3A'!J22</f>
        <v/>
      </c>
      <c r="BZ6" s="59">
        <f>+'El Tranque P4A'!J22</f>
        <v/>
      </c>
      <c r="CA6" s="59">
        <f>+'El Tranque P5A'!J22</f>
        <v/>
      </c>
      <c r="CB6" s="59">
        <f>+'El tranque P6A'!J22</f>
        <v/>
      </c>
      <c r="CC6">
        <f>+'San Juan 1'!J22</f>
        <v/>
      </c>
      <c r="CD6">
        <f>+'San Juan 2'!J22</f>
        <v/>
      </c>
      <c r="CE6">
        <f>+'Los Alamos 1'!J22</f>
        <v/>
      </c>
      <c r="CF6">
        <f>+'Pajaritos 1A'!J22</f>
        <v/>
      </c>
      <c r="CG6">
        <f>+'Alto Jahuel'!J22</f>
        <v/>
      </c>
      <c r="CH6">
        <f>+Miami!J22</f>
        <v/>
      </c>
      <c r="CI6">
        <f>+'santa adela p10'!J22</f>
        <v/>
      </c>
      <c r="CJ6">
        <f>+'El Tranque 7'!J22</f>
        <v/>
      </c>
    </row>
    <row r="7">
      <c r="A7" s="4" t="n">
        <v>6</v>
      </c>
      <c r="B7" s="59">
        <f>+'Lautaro P1'!J23</f>
        <v/>
      </c>
      <c r="C7" s="59">
        <f>+'Lautaro P2'!J23</f>
        <v/>
      </c>
      <c r="D7" s="59">
        <f>+'Satelite P6'!J23</f>
        <v/>
      </c>
      <c r="E7">
        <f>+'Satelite P7'!J23</f>
        <v/>
      </c>
      <c r="F7" s="59">
        <f>+'El Abrazo P4'!J23</f>
        <v/>
      </c>
      <c r="G7" s="59">
        <f>+'El Abrazo P5'!J23</f>
        <v/>
      </c>
      <c r="H7" s="59">
        <f>+'Sta Marta P2'!J23</f>
        <v/>
      </c>
      <c r="I7" s="59">
        <f>+'Sta Marta P3'!J23</f>
        <v/>
      </c>
      <c r="J7" s="59">
        <f>+'Sta Marta P4'!J23</f>
        <v/>
      </c>
      <c r="K7" s="59">
        <f>+'Sta Ana Chena'!J23</f>
        <v/>
      </c>
      <c r="L7" s="59">
        <f>+'Oreste Plath P1'!J23</f>
        <v/>
      </c>
      <c r="M7" s="59">
        <f>+'Oreste Plath P2'!J23</f>
        <v/>
      </c>
      <c r="N7" s="59">
        <f>+'Almendral P1A'!J23</f>
        <v/>
      </c>
      <c r="O7" s="59">
        <f>+'Almendral 2A'!J23</f>
        <v/>
      </c>
      <c r="P7" s="59">
        <f>+'Almendral 3B'!J23</f>
        <v/>
      </c>
      <c r="Q7" s="59">
        <f>+'Almendral 4A'!J23</f>
        <v/>
      </c>
      <c r="R7" s="59">
        <f>+'Almendral 6A'!J23</f>
        <v/>
      </c>
      <c r="S7" s="59">
        <f>+'Almendral 7'!J23</f>
        <v/>
      </c>
      <c r="T7" s="59">
        <f>+'Almendral 8'!J23</f>
        <v/>
      </c>
      <c r="U7" s="59">
        <f>+'Almendral 9'!J23</f>
        <v/>
      </c>
      <c r="V7" s="59">
        <f>+'Maipu Centro P1'!J23</f>
        <v/>
      </c>
      <c r="W7" s="59">
        <f>+'Maipu Centro P2'!J23</f>
        <v/>
      </c>
      <c r="X7" s="59">
        <f>+'Cerrillos1 P2A'!J23</f>
        <v/>
      </c>
      <c r="Y7" s="59">
        <f>+'Cerrillos1 P3A'!J23</f>
        <v/>
      </c>
      <c r="Z7" s="59">
        <f>+'Cerrillos1 P4A'!J23</f>
        <v/>
      </c>
      <c r="AA7" s="59">
        <f>+'Cerrillos1 P6'!J23</f>
        <v/>
      </c>
      <c r="AB7" s="59">
        <f>+'Cerrillos2 P1'!J23</f>
        <v/>
      </c>
      <c r="AC7" s="59">
        <f>+'Cerrillos2 P2'!J23</f>
        <v/>
      </c>
      <c r="AD7" s="59">
        <f>+'Versalles1 P1'!J23</f>
        <v/>
      </c>
      <c r="AE7" s="59">
        <f>+'Versalles1 P2'!J23</f>
        <v/>
      </c>
      <c r="AF7" s="59">
        <f>+'Versalles1 P3'!J23</f>
        <v/>
      </c>
      <c r="AG7" s="59">
        <f>+'Versalles2 P1'!J23</f>
        <v/>
      </c>
      <c r="AH7" s="59">
        <f>+'Versalles2 P2'!J23</f>
        <v/>
      </c>
      <c r="AI7" s="59">
        <f>+'Alessandri P1A'!J23</f>
        <v/>
      </c>
      <c r="AJ7" s="59">
        <f>+'Alessandri P2A'!J23</f>
        <v/>
      </c>
      <c r="AK7" s="59">
        <f>+'San Jose de Chuchunco P1A'!J23</f>
        <v/>
      </c>
      <c r="AL7" s="59">
        <f>+'San Jose de Chuchunco P2A'!J23</f>
        <v/>
      </c>
      <c r="AM7" s="59">
        <f>+'San Jose de Chuchunco P3A'!J23</f>
        <v/>
      </c>
      <c r="AN7" s="59">
        <f>+'San Jose de Chuchunco P4A'!J23</f>
        <v/>
      </c>
      <c r="AO7" s="59">
        <f>+'San Jose de Chuchunco P5'!J23</f>
        <v/>
      </c>
      <c r="AP7" s="59">
        <f>+'Jahuel P1'!J23</f>
        <v/>
      </c>
      <c r="AQ7" s="59">
        <f>+'Jahuel P2'!J23</f>
        <v/>
      </c>
      <c r="AR7" s="59">
        <f>+'Jahuel P3'!J23</f>
        <v/>
      </c>
      <c r="AS7" s="59">
        <f>+'Jahuel P4'!J23</f>
        <v/>
      </c>
      <c r="AT7" s="59">
        <f>+'Jardin1 P1A'!J23</f>
        <v/>
      </c>
      <c r="AU7" s="59">
        <f>+'Jardin1 P2A'!J23</f>
        <v/>
      </c>
      <c r="AV7" s="59">
        <f>+'Jardin1 P5'!J23</f>
        <v/>
      </c>
      <c r="AW7" s="59">
        <f>+'Jardin2 P2'!J23</f>
        <v/>
      </c>
      <c r="AX7" s="59">
        <f>+'Jardin2 P3'!J23</f>
        <v/>
      </c>
      <c r="AY7" s="59">
        <f>+'Jardin2 P4'!J23</f>
        <v/>
      </c>
      <c r="AZ7" s="59">
        <f>+'Jardin2 P5'!J23</f>
        <v/>
      </c>
      <c r="BA7" s="59">
        <f>+'Los Bosquinos P1'!J23</f>
        <v/>
      </c>
      <c r="BB7" s="59">
        <f>+'Los Bosquinos P2'!J23</f>
        <v/>
      </c>
      <c r="BC7" s="59">
        <f>+'Santa Adela P1A'!J23</f>
        <v/>
      </c>
      <c r="BD7" s="59">
        <f>+'Santa Adela P2A'!J23</f>
        <v/>
      </c>
      <c r="BE7" s="59">
        <f>+'Santa Adela P3A'!J23</f>
        <v/>
      </c>
      <c r="BF7" s="59">
        <f>+'Santa Adela P6A'!J23</f>
        <v/>
      </c>
      <c r="BG7" s="59">
        <f>+'Santa Adela P8A'!J23</f>
        <v/>
      </c>
      <c r="BH7" s="59">
        <f>+'Santa Adela P9'!J23</f>
        <v/>
      </c>
      <c r="BI7" s="59">
        <f>+'Escobar Williams P2A'!J23</f>
        <v/>
      </c>
      <c r="BJ7" s="59">
        <f>+'Escobar Williams P3A'!J23</f>
        <v/>
      </c>
      <c r="BK7" s="59">
        <f>+'Vista Alegre P2'!J23</f>
        <v/>
      </c>
      <c r="BL7" s="59">
        <f>+'Vista Alegre P3'!J23</f>
        <v/>
      </c>
      <c r="BM7" s="59">
        <f>+'Vista Alegre P4A'!J23</f>
        <v/>
      </c>
      <c r="BN7" s="59">
        <f>+'Vista Alegre P5'!J23</f>
        <v/>
      </c>
      <c r="BO7" s="59">
        <f>+'Los Presidentes P5'!J23</f>
        <v/>
      </c>
      <c r="BP7" s="59">
        <f>+'Los Presidentes P6'!J23</f>
        <v/>
      </c>
      <c r="BQ7" s="59">
        <f>+'Lo Errazuriz P1A'!J23</f>
        <v/>
      </c>
      <c r="BR7" s="59">
        <f>+'Lo Errazuriz P2A'!J23</f>
        <v/>
      </c>
      <c r="BS7" s="59">
        <f>+'Lo Errazuriz P6'!J23</f>
        <v/>
      </c>
      <c r="BT7" s="59">
        <f>+'San Luis P1'!J23</f>
        <v/>
      </c>
      <c r="BU7" s="59">
        <f>+'San Luis P2A'!J23</f>
        <v/>
      </c>
      <c r="BV7" s="59">
        <f>+'San Luis P3A'!J23</f>
        <v/>
      </c>
      <c r="BW7" s="59">
        <f>+'El Tranque P1'!J23</f>
        <v/>
      </c>
      <c r="BX7" s="59">
        <f>+'El Tranque P2A'!J23</f>
        <v/>
      </c>
      <c r="BY7" s="59">
        <f>+'El Tranque P3A'!J23</f>
        <v/>
      </c>
      <c r="BZ7" s="59">
        <f>+'El Tranque P4A'!J23</f>
        <v/>
      </c>
      <c r="CA7" s="59">
        <f>+'El Tranque P5A'!J23</f>
        <v/>
      </c>
      <c r="CB7" s="59">
        <f>+'El tranque P6A'!J23</f>
        <v/>
      </c>
      <c r="CC7">
        <f>+'San Juan 1'!J23</f>
        <v/>
      </c>
      <c r="CD7">
        <f>+'San Juan 2'!J23</f>
        <v/>
      </c>
      <c r="CE7">
        <f>+'Los Alamos 1'!J23</f>
        <v/>
      </c>
      <c r="CF7">
        <f>+'Pajaritos 1A'!J23</f>
        <v/>
      </c>
      <c r="CG7">
        <f>+'Alto Jahuel'!J23</f>
        <v/>
      </c>
      <c r="CH7">
        <f>+Miami!J23</f>
        <v/>
      </c>
      <c r="CI7">
        <f>+'santa adela p10'!J23</f>
        <v/>
      </c>
      <c r="CJ7">
        <f>+'El Tranque 7'!J23</f>
        <v/>
      </c>
    </row>
    <row r="8">
      <c r="A8" s="4" t="n">
        <v>7</v>
      </c>
      <c r="B8" s="59">
        <f>+'Lautaro P1'!J24</f>
        <v/>
      </c>
      <c r="C8" s="59">
        <f>+'Lautaro P2'!J24</f>
        <v/>
      </c>
      <c r="D8" s="59">
        <f>+'Satelite P6'!J24</f>
        <v/>
      </c>
      <c r="E8">
        <f>+'Satelite P7'!J24</f>
        <v/>
      </c>
      <c r="F8" s="59">
        <f>+'El Abrazo P4'!J24</f>
        <v/>
      </c>
      <c r="G8" s="59">
        <f>+'El Abrazo P5'!J24</f>
        <v/>
      </c>
      <c r="H8" s="59">
        <f>+'Sta Marta P2'!J24</f>
        <v/>
      </c>
      <c r="I8" s="59">
        <f>+'Sta Marta P3'!J24</f>
        <v/>
      </c>
      <c r="J8" s="59">
        <f>+'Sta Marta P4'!J24</f>
        <v/>
      </c>
      <c r="K8" s="59">
        <f>+'Sta Ana Chena'!J24</f>
        <v/>
      </c>
      <c r="L8" s="59">
        <f>+'Oreste Plath P1'!J24</f>
        <v/>
      </c>
      <c r="M8" s="59">
        <f>+'Oreste Plath P2'!J24</f>
        <v/>
      </c>
      <c r="N8" s="59">
        <f>+'Almendral P1A'!J24</f>
        <v/>
      </c>
      <c r="O8" s="59">
        <f>+'Almendral 2A'!J24</f>
        <v/>
      </c>
      <c r="P8" s="59">
        <f>+'Almendral 3B'!J24</f>
        <v/>
      </c>
      <c r="Q8" s="59">
        <f>+'Almendral 4A'!J24</f>
        <v/>
      </c>
      <c r="R8" s="59">
        <f>+'Almendral 6A'!J24</f>
        <v/>
      </c>
      <c r="S8" s="59">
        <f>+'Almendral 7'!J24</f>
        <v/>
      </c>
      <c r="T8" s="59">
        <f>+'Almendral 8'!J24</f>
        <v/>
      </c>
      <c r="U8" s="59">
        <f>+'Almendral 9'!J24</f>
        <v/>
      </c>
      <c r="V8" s="59">
        <f>+'Maipu Centro P1'!J24</f>
        <v/>
      </c>
      <c r="W8" s="59">
        <f>+'Maipu Centro P2'!J24</f>
        <v/>
      </c>
      <c r="X8" s="59">
        <f>+'Cerrillos1 P2A'!J24</f>
        <v/>
      </c>
      <c r="Y8" s="59">
        <f>+'Cerrillos1 P3A'!J24</f>
        <v/>
      </c>
      <c r="Z8" s="59">
        <f>+'Cerrillos1 P4A'!J24</f>
        <v/>
      </c>
      <c r="AA8" s="59">
        <f>+'Cerrillos1 P6'!J24</f>
        <v/>
      </c>
      <c r="AB8" s="59">
        <f>+'Cerrillos2 P1'!J24</f>
        <v/>
      </c>
      <c r="AC8" s="59">
        <f>+'Cerrillos2 P2'!J24</f>
        <v/>
      </c>
      <c r="AD8" s="59">
        <f>+'Versalles1 P1'!J24</f>
        <v/>
      </c>
      <c r="AE8" s="59">
        <f>+'Versalles1 P2'!J24</f>
        <v/>
      </c>
      <c r="AF8" s="59">
        <f>+'Versalles1 P3'!J24</f>
        <v/>
      </c>
      <c r="AG8" s="59">
        <f>+'Versalles2 P1'!J24</f>
        <v/>
      </c>
      <c r="AH8" s="59">
        <f>+'Versalles2 P2'!J24</f>
        <v/>
      </c>
      <c r="AI8" s="59">
        <f>+'Alessandri P1A'!J24</f>
        <v/>
      </c>
      <c r="AJ8" s="59">
        <f>+'Alessandri P2A'!J24</f>
        <v/>
      </c>
      <c r="AK8" s="59">
        <f>+'San Jose de Chuchunco P1A'!J24</f>
        <v/>
      </c>
      <c r="AL8" s="59">
        <f>+'San Jose de Chuchunco P2A'!J24</f>
        <v/>
      </c>
      <c r="AM8" s="59">
        <f>+'San Jose de Chuchunco P3A'!J24</f>
        <v/>
      </c>
      <c r="AN8" s="59">
        <f>+'San Jose de Chuchunco P4A'!J24</f>
        <v/>
      </c>
      <c r="AO8" s="59">
        <f>+'San Jose de Chuchunco P5'!J24</f>
        <v/>
      </c>
      <c r="AP8" s="59">
        <f>+'Jahuel P1'!J24</f>
        <v/>
      </c>
      <c r="AQ8" s="59">
        <f>+'Jahuel P2'!J24</f>
        <v/>
      </c>
      <c r="AR8" s="59">
        <f>+'Jahuel P3'!J24</f>
        <v/>
      </c>
      <c r="AS8" s="59">
        <f>+'Jahuel P4'!J24</f>
        <v/>
      </c>
      <c r="AT8" s="59">
        <f>+'Jardin1 P1A'!J24</f>
        <v/>
      </c>
      <c r="AU8" s="59">
        <f>+'Jardin1 P2A'!J24</f>
        <v/>
      </c>
      <c r="AV8" s="59">
        <f>+'Jardin1 P5'!J24</f>
        <v/>
      </c>
      <c r="AW8" s="59">
        <f>+'Jardin2 P2'!J24</f>
        <v/>
      </c>
      <c r="AX8" s="59">
        <f>+'Jardin2 P3'!J24</f>
        <v/>
      </c>
      <c r="AY8" s="59">
        <f>+'Jardin2 P4'!J24</f>
        <v/>
      </c>
      <c r="AZ8" s="59">
        <f>+'Jardin2 P5'!J24</f>
        <v/>
      </c>
      <c r="BA8" s="59">
        <f>+'Los Bosquinos P1'!J24</f>
        <v/>
      </c>
      <c r="BB8" s="59">
        <f>+'Los Bosquinos P2'!J24</f>
        <v/>
      </c>
      <c r="BC8" s="59">
        <f>+'Santa Adela P1A'!J24</f>
        <v/>
      </c>
      <c r="BD8" s="59">
        <f>+'Santa Adela P2A'!J24</f>
        <v/>
      </c>
      <c r="BE8" s="59">
        <f>+'Santa Adela P3A'!J24</f>
        <v/>
      </c>
      <c r="BF8" s="59">
        <f>+'Santa Adela P6A'!J24</f>
        <v/>
      </c>
      <c r="BG8" s="59">
        <f>+'Santa Adela P8A'!J24</f>
        <v/>
      </c>
      <c r="BH8" s="59">
        <f>+'Santa Adela P9'!J24</f>
        <v/>
      </c>
      <c r="BI8" s="59">
        <f>+'Escobar Williams P2A'!J24</f>
        <v/>
      </c>
      <c r="BJ8" s="59">
        <f>+'Escobar Williams P3A'!J24</f>
        <v/>
      </c>
      <c r="BK8" s="59">
        <f>+'Vista Alegre P2'!J24</f>
        <v/>
      </c>
      <c r="BL8" s="59">
        <f>+'Vista Alegre P3'!J24</f>
        <v/>
      </c>
      <c r="BM8" s="59">
        <f>+'Vista Alegre P4A'!J24</f>
        <v/>
      </c>
      <c r="BN8" s="59">
        <f>+'Vista Alegre P5'!J24</f>
        <v/>
      </c>
      <c r="BO8" s="59">
        <f>+'Los Presidentes P5'!J24</f>
        <v/>
      </c>
      <c r="BP8" s="59">
        <f>+'Los Presidentes P6'!J24</f>
        <v/>
      </c>
      <c r="BQ8" s="59">
        <f>+'Lo Errazuriz P1A'!J24</f>
        <v/>
      </c>
      <c r="BR8" s="59">
        <f>+'Lo Errazuriz P2A'!J24</f>
        <v/>
      </c>
      <c r="BS8" s="59">
        <f>+'Lo Errazuriz P6'!J24</f>
        <v/>
      </c>
      <c r="BT8" s="59">
        <f>+'San Luis P1'!J24</f>
        <v/>
      </c>
      <c r="BU8" s="59">
        <f>+'San Luis P2A'!J24</f>
        <v/>
      </c>
      <c r="BV8" s="59">
        <f>+'San Luis P3A'!J24</f>
        <v/>
      </c>
      <c r="BW8" s="59">
        <f>+'El Tranque P1'!J24</f>
        <v/>
      </c>
      <c r="BX8" s="59">
        <f>+'El Tranque P2A'!J24</f>
        <v/>
      </c>
      <c r="BY8" s="59">
        <f>+'El Tranque P3A'!J24</f>
        <v/>
      </c>
      <c r="BZ8" s="59">
        <f>+'El Tranque P4A'!J24</f>
        <v/>
      </c>
      <c r="CA8" s="59">
        <f>+'El Tranque P5A'!J24</f>
        <v/>
      </c>
      <c r="CB8" s="59">
        <f>+'El tranque P6A'!J24</f>
        <v/>
      </c>
      <c r="CC8">
        <f>+'San Juan 1'!J24</f>
        <v/>
      </c>
      <c r="CD8">
        <f>+'San Juan 2'!J24</f>
        <v/>
      </c>
      <c r="CE8">
        <f>+'Los Alamos 1'!J24</f>
        <v/>
      </c>
      <c r="CF8">
        <f>+'Pajaritos 1A'!J24</f>
        <v/>
      </c>
      <c r="CG8">
        <f>+'Alto Jahuel'!J24</f>
        <v/>
      </c>
      <c r="CH8">
        <f>+Miami!J24</f>
        <v/>
      </c>
      <c r="CI8">
        <f>+'santa adela p10'!J24</f>
        <v/>
      </c>
      <c r="CJ8">
        <f>+'El Tranque 7'!J24</f>
        <v/>
      </c>
    </row>
    <row r="9">
      <c r="A9" s="4" t="n">
        <v>8</v>
      </c>
      <c r="B9" s="59">
        <f>+'Lautaro P1'!J25</f>
        <v/>
      </c>
      <c r="C9" s="59">
        <f>+'Lautaro P2'!J25</f>
        <v/>
      </c>
      <c r="D9" s="59">
        <f>+'Satelite P6'!J25</f>
        <v/>
      </c>
      <c r="E9">
        <f>+'Satelite P7'!J25</f>
        <v/>
      </c>
      <c r="F9" s="59">
        <f>+'El Abrazo P4'!J25</f>
        <v/>
      </c>
      <c r="G9" s="59">
        <f>+'El Abrazo P5'!J25</f>
        <v/>
      </c>
      <c r="H9" s="59">
        <f>+'Sta Marta P2'!J25</f>
        <v/>
      </c>
      <c r="I9" s="59">
        <f>+'Sta Marta P3'!J25</f>
        <v/>
      </c>
      <c r="J9" s="59">
        <f>+'Sta Marta P4'!J25</f>
        <v/>
      </c>
      <c r="K9" s="59">
        <f>+'Sta Ana Chena'!J25</f>
        <v/>
      </c>
      <c r="L9" s="59">
        <f>+'Oreste Plath P1'!J25</f>
        <v/>
      </c>
      <c r="M9" s="59">
        <f>+'Oreste Plath P2'!J25</f>
        <v/>
      </c>
      <c r="N9" s="59">
        <f>+'Almendral P1A'!J25</f>
        <v/>
      </c>
      <c r="O9" s="59">
        <f>+'Almendral 2A'!J25</f>
        <v/>
      </c>
      <c r="P9" s="59">
        <f>+'Almendral 3B'!J25</f>
        <v/>
      </c>
      <c r="Q9" s="59">
        <f>+'Almendral 4A'!J25</f>
        <v/>
      </c>
      <c r="R9" s="59">
        <f>+'Almendral 6A'!J25</f>
        <v/>
      </c>
      <c r="S9" s="59">
        <f>+'Almendral 7'!J25</f>
        <v/>
      </c>
      <c r="T9" s="59">
        <f>+'Almendral 8'!J25</f>
        <v/>
      </c>
      <c r="U9" s="59">
        <f>+'Almendral 9'!J25</f>
        <v/>
      </c>
      <c r="V9" s="59">
        <f>+'Maipu Centro P1'!J25</f>
        <v/>
      </c>
      <c r="W9" s="59">
        <f>+'Maipu Centro P2'!J25</f>
        <v/>
      </c>
      <c r="X9" s="59">
        <f>+'Cerrillos1 P2A'!J25</f>
        <v/>
      </c>
      <c r="Y9" s="59">
        <f>+'Cerrillos1 P3A'!J25</f>
        <v/>
      </c>
      <c r="Z9" s="59">
        <f>+'Cerrillos1 P4A'!J25</f>
        <v/>
      </c>
      <c r="AA9" s="59">
        <f>+'Cerrillos1 P6'!J25</f>
        <v/>
      </c>
      <c r="AB9" s="59">
        <f>+'Cerrillos2 P1'!J25</f>
        <v/>
      </c>
      <c r="AC9" s="59">
        <f>+'Cerrillos2 P2'!J25</f>
        <v/>
      </c>
      <c r="AD9" s="59">
        <f>+'Versalles1 P1'!J25</f>
        <v/>
      </c>
      <c r="AE9" s="59">
        <f>+'Versalles1 P2'!J25</f>
        <v/>
      </c>
      <c r="AF9" s="59">
        <f>+'Versalles1 P3'!J25</f>
        <v/>
      </c>
      <c r="AG9" s="59">
        <f>+'Versalles2 P1'!J25</f>
        <v/>
      </c>
      <c r="AH9" s="59">
        <f>+'Versalles2 P2'!J25</f>
        <v/>
      </c>
      <c r="AI9" s="59">
        <f>+'Alessandri P1A'!J25</f>
        <v/>
      </c>
      <c r="AJ9" s="59">
        <f>+'Alessandri P2A'!J25</f>
        <v/>
      </c>
      <c r="AK9" s="59">
        <f>+'San Jose de Chuchunco P1A'!J25</f>
        <v/>
      </c>
      <c r="AL9" s="59">
        <f>+'San Jose de Chuchunco P2A'!J25</f>
        <v/>
      </c>
      <c r="AM9" s="59">
        <f>+'San Jose de Chuchunco P3A'!J25</f>
        <v/>
      </c>
      <c r="AN9" s="59">
        <f>+'San Jose de Chuchunco P4A'!J25</f>
        <v/>
      </c>
      <c r="AO9" s="59">
        <f>+'San Jose de Chuchunco P5'!J25</f>
        <v/>
      </c>
      <c r="AP9" s="59">
        <f>+'Jahuel P1'!J25</f>
        <v/>
      </c>
      <c r="AQ9" s="59">
        <f>+'Jahuel P2'!J25</f>
        <v/>
      </c>
      <c r="AR9" s="59">
        <f>+'Jahuel P3'!J25</f>
        <v/>
      </c>
      <c r="AS9" s="59">
        <f>+'Jahuel P4'!J25</f>
        <v/>
      </c>
      <c r="AT9" s="59">
        <f>+'Jardin1 P1A'!J25</f>
        <v/>
      </c>
      <c r="AU9" s="59">
        <f>+'Jardin1 P2A'!J25</f>
        <v/>
      </c>
      <c r="AV9" s="59">
        <f>+'Jardin1 P5'!J25</f>
        <v/>
      </c>
      <c r="AW9" s="59">
        <f>+'Jardin2 P2'!J25</f>
        <v/>
      </c>
      <c r="AX9" s="59">
        <f>+'Jardin2 P3'!J25</f>
        <v/>
      </c>
      <c r="AY9" s="59">
        <f>+'Jardin2 P4'!J25</f>
        <v/>
      </c>
      <c r="AZ9" s="59">
        <f>+'Jardin2 P5'!J25</f>
        <v/>
      </c>
      <c r="BA9" s="59">
        <f>+'Los Bosquinos P1'!J25</f>
        <v/>
      </c>
      <c r="BB9" s="59">
        <f>+'Los Bosquinos P2'!J25</f>
        <v/>
      </c>
      <c r="BC9" s="59">
        <f>+'Santa Adela P1A'!J25</f>
        <v/>
      </c>
      <c r="BD9" s="59">
        <f>+'Santa Adela P2A'!J25</f>
        <v/>
      </c>
      <c r="BE9" s="59">
        <f>+'Santa Adela P3A'!J25</f>
        <v/>
      </c>
      <c r="BF9" s="59">
        <f>+'Santa Adela P6A'!J25</f>
        <v/>
      </c>
      <c r="BG9" s="59">
        <f>+'Santa Adela P8A'!J25</f>
        <v/>
      </c>
      <c r="BH9" s="59">
        <f>+'Santa Adela P9'!J25</f>
        <v/>
      </c>
      <c r="BI9" s="59">
        <f>+'Escobar Williams P2A'!J25</f>
        <v/>
      </c>
      <c r="BJ9" s="59">
        <f>+'Escobar Williams P3A'!J25</f>
        <v/>
      </c>
      <c r="BK9" s="59">
        <f>+'Vista Alegre P2'!J25</f>
        <v/>
      </c>
      <c r="BL9" s="59">
        <f>+'Vista Alegre P3'!J25</f>
        <v/>
      </c>
      <c r="BM9" s="59">
        <f>+'Vista Alegre P4A'!J25</f>
        <v/>
      </c>
      <c r="BN9" s="59">
        <f>+'Vista Alegre P5'!J25</f>
        <v/>
      </c>
      <c r="BO9" s="59">
        <f>+'Los Presidentes P5'!J25</f>
        <v/>
      </c>
      <c r="BP9" s="59">
        <f>+'Los Presidentes P6'!J25</f>
        <v/>
      </c>
      <c r="BQ9" s="59">
        <f>+'Lo Errazuriz P1A'!J25</f>
        <v/>
      </c>
      <c r="BR9" s="59">
        <f>+'Lo Errazuriz P2A'!J25</f>
        <v/>
      </c>
      <c r="BS9" s="59">
        <f>+'Lo Errazuriz P6'!J25</f>
        <v/>
      </c>
      <c r="BT9" s="59">
        <f>+'San Luis P1'!J25</f>
        <v/>
      </c>
      <c r="BU9" s="59">
        <f>+'San Luis P2A'!J25</f>
        <v/>
      </c>
      <c r="BV9" s="59">
        <f>+'San Luis P3A'!J25</f>
        <v/>
      </c>
      <c r="BW9" s="59">
        <f>+'El Tranque P1'!J25</f>
        <v/>
      </c>
      <c r="BX9" s="59">
        <f>+'El Tranque P2A'!J25</f>
        <v/>
      </c>
      <c r="BY9" s="59">
        <f>+'El Tranque P3A'!J25</f>
        <v/>
      </c>
      <c r="BZ9" s="59">
        <f>+'El Tranque P4A'!J25</f>
        <v/>
      </c>
      <c r="CA9" s="59">
        <f>+'El Tranque P5A'!J25</f>
        <v/>
      </c>
      <c r="CB9" s="59">
        <f>+'El tranque P6A'!J25</f>
        <v/>
      </c>
      <c r="CC9">
        <f>+'San Juan 1'!J25</f>
        <v/>
      </c>
      <c r="CD9">
        <f>+'San Juan 2'!J25</f>
        <v/>
      </c>
      <c r="CE9">
        <f>+'Los Alamos 1'!J25</f>
        <v/>
      </c>
      <c r="CF9">
        <f>+'Pajaritos 1A'!J25</f>
        <v/>
      </c>
      <c r="CG9">
        <f>+'Alto Jahuel'!J25</f>
        <v/>
      </c>
      <c r="CH9">
        <f>+Miami!J25</f>
        <v/>
      </c>
      <c r="CI9">
        <f>+'santa adela p10'!J25</f>
        <v/>
      </c>
      <c r="CJ9">
        <f>+'El Tranque 7'!J25</f>
        <v/>
      </c>
    </row>
    <row r="10">
      <c r="A10" s="4" t="n">
        <v>9</v>
      </c>
      <c r="B10" s="59">
        <f>+'Lautaro P1'!J26</f>
        <v/>
      </c>
      <c r="C10" s="59">
        <f>+'Lautaro P2'!J26</f>
        <v/>
      </c>
      <c r="D10" s="59">
        <f>+'Satelite P6'!J26</f>
        <v/>
      </c>
      <c r="E10">
        <f>+'Satelite P7'!J26</f>
        <v/>
      </c>
      <c r="F10" s="59">
        <f>+'El Abrazo P4'!J26</f>
        <v/>
      </c>
      <c r="G10" s="59">
        <f>+'El Abrazo P5'!J26</f>
        <v/>
      </c>
      <c r="H10" s="59">
        <f>+'Sta Marta P2'!J26</f>
        <v/>
      </c>
      <c r="I10" s="59">
        <f>+'Sta Marta P3'!J26</f>
        <v/>
      </c>
      <c r="J10" s="59">
        <f>+'Sta Marta P4'!J26</f>
        <v/>
      </c>
      <c r="K10" s="59">
        <f>+'Sta Ana Chena'!J26</f>
        <v/>
      </c>
      <c r="L10" s="59">
        <f>+'Oreste Plath P1'!J26</f>
        <v/>
      </c>
      <c r="M10" s="59">
        <f>+'Oreste Plath P2'!J26</f>
        <v/>
      </c>
      <c r="N10" s="59">
        <f>+'Almendral P1A'!J26</f>
        <v/>
      </c>
      <c r="O10" s="59">
        <f>+'Almendral 2A'!J26</f>
        <v/>
      </c>
      <c r="P10" s="59">
        <f>+'Almendral 3B'!J26</f>
        <v/>
      </c>
      <c r="Q10" s="59">
        <f>+'Almendral 4A'!J26</f>
        <v/>
      </c>
      <c r="R10" s="59">
        <f>+'Almendral 6A'!J26</f>
        <v/>
      </c>
      <c r="S10" s="59">
        <f>+'Almendral 7'!J26</f>
        <v/>
      </c>
      <c r="T10" s="59">
        <f>+'Almendral 8'!J26</f>
        <v/>
      </c>
      <c r="U10" s="59">
        <f>+'Almendral 9'!J26</f>
        <v/>
      </c>
      <c r="V10" s="59">
        <f>+'Maipu Centro P1'!J26</f>
        <v/>
      </c>
      <c r="W10" s="59">
        <f>+'Maipu Centro P2'!J26</f>
        <v/>
      </c>
      <c r="X10" s="59">
        <f>+'Cerrillos1 P2A'!J26</f>
        <v/>
      </c>
      <c r="Y10" s="59">
        <f>+'Cerrillos1 P3A'!J26</f>
        <v/>
      </c>
      <c r="Z10" s="59">
        <f>+'Cerrillos1 P4A'!J26</f>
        <v/>
      </c>
      <c r="AA10" s="59">
        <f>+'Cerrillos1 P6'!J26</f>
        <v/>
      </c>
      <c r="AB10" s="59">
        <f>+'Cerrillos2 P1'!J26</f>
        <v/>
      </c>
      <c r="AC10" s="59">
        <f>+'Cerrillos2 P2'!J26</f>
        <v/>
      </c>
      <c r="AD10" s="59">
        <f>+'Versalles1 P1'!J26</f>
        <v/>
      </c>
      <c r="AE10" s="59">
        <f>+'Versalles1 P2'!J26</f>
        <v/>
      </c>
      <c r="AF10" s="59">
        <f>+'Versalles1 P3'!J26</f>
        <v/>
      </c>
      <c r="AG10" s="59">
        <f>+'Versalles2 P1'!J26</f>
        <v/>
      </c>
      <c r="AH10" s="59">
        <f>+'Versalles2 P2'!J26</f>
        <v/>
      </c>
      <c r="AI10" s="59">
        <f>+'Alessandri P1A'!J26</f>
        <v/>
      </c>
      <c r="AJ10" s="59">
        <f>+'Alessandri P2A'!J26</f>
        <v/>
      </c>
      <c r="AK10" s="59">
        <f>+'San Jose de Chuchunco P1A'!J26</f>
        <v/>
      </c>
      <c r="AL10" s="59">
        <f>+'San Jose de Chuchunco P2A'!J26</f>
        <v/>
      </c>
      <c r="AM10" s="59">
        <f>+'San Jose de Chuchunco P3A'!J26</f>
        <v/>
      </c>
      <c r="AN10" s="59">
        <f>+'San Jose de Chuchunco P4A'!J26</f>
        <v/>
      </c>
      <c r="AO10" s="59">
        <f>+'San Jose de Chuchunco P5'!J26</f>
        <v/>
      </c>
      <c r="AP10" s="59">
        <f>+'Jahuel P1'!J26</f>
        <v/>
      </c>
      <c r="AQ10" s="59">
        <f>+'Jahuel P2'!J26</f>
        <v/>
      </c>
      <c r="AR10" s="59">
        <f>+'Jahuel P3'!J26</f>
        <v/>
      </c>
      <c r="AS10" s="59">
        <f>+'Jahuel P4'!J26</f>
        <v/>
      </c>
      <c r="AT10" s="59">
        <f>+'Jardin1 P1A'!J26</f>
        <v/>
      </c>
      <c r="AU10" s="59">
        <f>+'Jardin1 P2A'!J26</f>
        <v/>
      </c>
      <c r="AV10" s="59">
        <f>+'Jardin1 P5'!J26</f>
        <v/>
      </c>
      <c r="AW10" s="59">
        <f>+'Jardin2 P2'!J26</f>
        <v/>
      </c>
      <c r="AX10" s="59">
        <f>+'Jardin2 P3'!J26</f>
        <v/>
      </c>
      <c r="AY10" s="59">
        <f>+'Jardin2 P4'!J26</f>
        <v/>
      </c>
      <c r="AZ10" s="59">
        <f>+'Jardin2 P5'!J26</f>
        <v/>
      </c>
      <c r="BA10" s="59">
        <f>+'Los Bosquinos P1'!J26</f>
        <v/>
      </c>
      <c r="BB10" s="59">
        <f>+'Los Bosquinos P2'!J26</f>
        <v/>
      </c>
      <c r="BC10" s="59">
        <f>+'Santa Adela P1A'!J26</f>
        <v/>
      </c>
      <c r="BD10" s="59">
        <f>+'Santa Adela P2A'!J26</f>
        <v/>
      </c>
      <c r="BE10" s="59">
        <f>+'Santa Adela P3A'!J26</f>
        <v/>
      </c>
      <c r="BF10" s="59">
        <f>+'Santa Adela P6A'!J26</f>
        <v/>
      </c>
      <c r="BG10" s="59">
        <f>+'Santa Adela P8A'!J26</f>
        <v/>
      </c>
      <c r="BH10" s="59">
        <f>+'Santa Adela P9'!J26</f>
        <v/>
      </c>
      <c r="BI10" s="59">
        <f>+'Escobar Williams P2A'!J26</f>
        <v/>
      </c>
      <c r="BJ10" s="59">
        <f>+'Escobar Williams P3A'!J26</f>
        <v/>
      </c>
      <c r="BK10" s="59">
        <f>+'Vista Alegre P2'!J26</f>
        <v/>
      </c>
      <c r="BL10" s="59">
        <f>+'Vista Alegre P3'!J26</f>
        <v/>
      </c>
      <c r="BM10" s="59">
        <f>+'Vista Alegre P4A'!J26</f>
        <v/>
      </c>
      <c r="BN10" s="59">
        <f>+'Vista Alegre P5'!J26</f>
        <v/>
      </c>
      <c r="BO10" s="59">
        <f>+'Los Presidentes P5'!J26</f>
        <v/>
      </c>
      <c r="BP10" s="59">
        <f>+'Los Presidentes P6'!J26</f>
        <v/>
      </c>
      <c r="BQ10" s="59">
        <f>+'Lo Errazuriz P1A'!J26</f>
        <v/>
      </c>
      <c r="BR10" s="59">
        <f>+'Lo Errazuriz P2A'!J26</f>
        <v/>
      </c>
      <c r="BS10" s="59">
        <f>+'Lo Errazuriz P6'!J26</f>
        <v/>
      </c>
      <c r="BT10" s="59">
        <f>+'San Luis P1'!J26</f>
        <v/>
      </c>
      <c r="BU10" s="59">
        <f>+'San Luis P2A'!J26</f>
        <v/>
      </c>
      <c r="BV10" s="59">
        <f>+'San Luis P3A'!J26</f>
        <v/>
      </c>
      <c r="BW10" s="59">
        <f>+'El Tranque P1'!J26</f>
        <v/>
      </c>
      <c r="BX10" s="59">
        <f>+'El Tranque P2A'!J26</f>
        <v/>
      </c>
      <c r="BY10" s="59">
        <f>+'El Tranque P3A'!J26</f>
        <v/>
      </c>
      <c r="BZ10" s="59">
        <f>+'El Tranque P4A'!J26</f>
        <v/>
      </c>
      <c r="CA10" s="59">
        <f>+'El Tranque P5A'!J26</f>
        <v/>
      </c>
      <c r="CB10" s="59">
        <f>+'El tranque P6A'!J26</f>
        <v/>
      </c>
      <c r="CC10">
        <f>+'San Juan 1'!J26</f>
        <v/>
      </c>
      <c r="CD10">
        <f>+'San Juan 2'!J26</f>
        <v/>
      </c>
      <c r="CE10">
        <f>+'Los Alamos 1'!J26</f>
        <v/>
      </c>
      <c r="CF10">
        <f>+'Pajaritos 1A'!J26</f>
        <v/>
      </c>
      <c r="CG10">
        <f>+'Alto Jahuel'!J26</f>
        <v/>
      </c>
      <c r="CH10">
        <f>+Miami!J26</f>
        <v/>
      </c>
      <c r="CI10">
        <f>+'santa adela p10'!J26</f>
        <v/>
      </c>
      <c r="CJ10">
        <f>+'El Tranque 7'!J26</f>
        <v/>
      </c>
    </row>
    <row r="11">
      <c r="A11" s="4" t="n">
        <v>10</v>
      </c>
      <c r="B11" s="59">
        <f>+'Lautaro P1'!J27</f>
        <v/>
      </c>
      <c r="C11" s="59">
        <f>+'Lautaro P2'!J27</f>
        <v/>
      </c>
      <c r="D11" s="59">
        <f>+'Satelite P6'!J27</f>
        <v/>
      </c>
      <c r="E11">
        <f>+'Satelite P7'!J27</f>
        <v/>
      </c>
      <c r="F11" s="59">
        <f>+'El Abrazo P4'!J27</f>
        <v/>
      </c>
      <c r="G11" s="59">
        <f>+'El Abrazo P5'!J27</f>
        <v/>
      </c>
      <c r="H11" s="59">
        <f>+'Sta Marta P2'!J27</f>
        <v/>
      </c>
      <c r="I11" s="59">
        <f>+'Sta Marta P3'!J27</f>
        <v/>
      </c>
      <c r="J11" s="59">
        <f>+'Sta Marta P4'!J27</f>
        <v/>
      </c>
      <c r="K11" s="59">
        <f>+'Sta Ana Chena'!J27</f>
        <v/>
      </c>
      <c r="L11" s="59">
        <f>+'Oreste Plath P1'!J27</f>
        <v/>
      </c>
      <c r="M11" s="59">
        <f>+'Oreste Plath P2'!J27</f>
        <v/>
      </c>
      <c r="N11" s="59">
        <f>+'Almendral P1A'!J27</f>
        <v/>
      </c>
      <c r="O11" s="59">
        <f>+'Almendral 2A'!J27</f>
        <v/>
      </c>
      <c r="P11" s="59">
        <f>+'Almendral 3B'!J27</f>
        <v/>
      </c>
      <c r="Q11" s="59">
        <f>+'Almendral 4A'!J27</f>
        <v/>
      </c>
      <c r="R11" s="59">
        <f>+'Almendral 6A'!J27</f>
        <v/>
      </c>
      <c r="S11" s="59">
        <f>+'Almendral 7'!J27</f>
        <v/>
      </c>
      <c r="T11" s="59">
        <f>+'Almendral 8'!J27</f>
        <v/>
      </c>
      <c r="U11" s="59">
        <f>+'Almendral 9'!J27</f>
        <v/>
      </c>
      <c r="V11" s="59">
        <f>+'Maipu Centro P1'!J27</f>
        <v/>
      </c>
      <c r="W11" s="59">
        <f>+'Maipu Centro P2'!J27</f>
        <v/>
      </c>
      <c r="X11" s="59">
        <f>+'Cerrillos1 P2A'!J27</f>
        <v/>
      </c>
      <c r="Y11" s="59">
        <f>+'Cerrillos1 P3A'!J27</f>
        <v/>
      </c>
      <c r="Z11" s="59">
        <f>+'Cerrillos1 P4A'!J27</f>
        <v/>
      </c>
      <c r="AA11" s="59">
        <f>+'Cerrillos1 P6'!J27</f>
        <v/>
      </c>
      <c r="AB11" s="59">
        <f>+'Cerrillos2 P1'!J27</f>
        <v/>
      </c>
      <c r="AC11" s="59">
        <f>+'Cerrillos2 P2'!J27</f>
        <v/>
      </c>
      <c r="AD11" s="59">
        <f>+'Versalles1 P1'!J27</f>
        <v/>
      </c>
      <c r="AE11" s="59">
        <f>+'Versalles1 P2'!J27</f>
        <v/>
      </c>
      <c r="AF11" s="59">
        <f>+'Versalles1 P3'!J27</f>
        <v/>
      </c>
      <c r="AG11" s="59">
        <f>+'Versalles2 P1'!J27</f>
        <v/>
      </c>
      <c r="AH11" s="59">
        <f>+'Versalles2 P2'!J27</f>
        <v/>
      </c>
      <c r="AI11" s="59">
        <f>+'Alessandri P1A'!J27</f>
        <v/>
      </c>
      <c r="AJ11" s="59">
        <f>+'Alessandri P2A'!J27</f>
        <v/>
      </c>
      <c r="AK11" s="59">
        <f>+'San Jose de Chuchunco P1A'!J27</f>
        <v/>
      </c>
      <c r="AL11" s="59">
        <f>+'San Jose de Chuchunco P2A'!J27</f>
        <v/>
      </c>
      <c r="AM11" s="59">
        <f>+'San Jose de Chuchunco P3A'!J27</f>
        <v/>
      </c>
      <c r="AN11" s="59">
        <f>+'San Jose de Chuchunco P4A'!J27</f>
        <v/>
      </c>
      <c r="AO11" s="59">
        <f>+'San Jose de Chuchunco P5'!J27</f>
        <v/>
      </c>
      <c r="AP11" s="59">
        <f>+'Jahuel P1'!J27</f>
        <v/>
      </c>
      <c r="AQ11" s="59">
        <f>+'Jahuel P2'!J27</f>
        <v/>
      </c>
      <c r="AR11" s="59">
        <f>+'Jahuel P3'!J27</f>
        <v/>
      </c>
      <c r="AS11" s="59">
        <f>+'Jahuel P4'!J27</f>
        <v/>
      </c>
      <c r="AT11" s="59">
        <f>+'Jardin1 P1A'!J27</f>
        <v/>
      </c>
      <c r="AU11" s="59">
        <f>+'Jardin1 P2A'!J27</f>
        <v/>
      </c>
      <c r="AV11" s="59">
        <f>+'Jardin1 P5'!J27</f>
        <v/>
      </c>
      <c r="AW11" s="59">
        <f>+'Jardin2 P2'!J27</f>
        <v/>
      </c>
      <c r="AX11" s="59">
        <f>+'Jardin2 P3'!J27</f>
        <v/>
      </c>
      <c r="AY11" s="59">
        <f>+'Jardin2 P4'!J27</f>
        <v/>
      </c>
      <c r="AZ11" s="59">
        <f>+'Jardin2 P5'!J27</f>
        <v/>
      </c>
      <c r="BA11" s="59">
        <f>+'Los Bosquinos P1'!J27</f>
        <v/>
      </c>
      <c r="BB11" s="59">
        <f>+'Los Bosquinos P2'!J27</f>
        <v/>
      </c>
      <c r="BC11" s="59">
        <f>+'Santa Adela P1A'!J27</f>
        <v/>
      </c>
      <c r="BD11" s="59">
        <f>+'Santa Adela P2A'!J27</f>
        <v/>
      </c>
      <c r="BE11" s="59">
        <f>+'Santa Adela P3A'!J27</f>
        <v/>
      </c>
      <c r="BF11" s="59">
        <f>+'Santa Adela P6A'!J27</f>
        <v/>
      </c>
      <c r="BG11" s="59">
        <f>+'Santa Adela P8A'!J27</f>
        <v/>
      </c>
      <c r="BH11" s="59">
        <f>+'Santa Adela P9'!J27</f>
        <v/>
      </c>
      <c r="BI11" s="59">
        <f>+'Escobar Williams P2A'!J27</f>
        <v/>
      </c>
      <c r="BJ11" s="59">
        <f>+'Escobar Williams P3A'!J27</f>
        <v/>
      </c>
      <c r="BK11" s="59">
        <f>+'Vista Alegre P2'!J27</f>
        <v/>
      </c>
      <c r="BL11" s="59">
        <f>+'Vista Alegre P3'!J27</f>
        <v/>
      </c>
      <c r="BM11" s="59">
        <f>+'Vista Alegre P4A'!J27</f>
        <v/>
      </c>
      <c r="BN11" s="59">
        <f>+'Vista Alegre P5'!J27</f>
        <v/>
      </c>
      <c r="BO11" s="59">
        <f>+'Los Presidentes P5'!J27</f>
        <v/>
      </c>
      <c r="BP11" s="59">
        <f>+'Los Presidentes P6'!J27</f>
        <v/>
      </c>
      <c r="BQ11" s="59">
        <f>+'Lo Errazuriz P1A'!J27</f>
        <v/>
      </c>
      <c r="BR11" s="59">
        <f>+'Lo Errazuriz P2A'!J27</f>
        <v/>
      </c>
      <c r="BS11" s="59">
        <f>+'Lo Errazuriz P6'!J27</f>
        <v/>
      </c>
      <c r="BT11" s="59">
        <f>+'San Luis P1'!J27</f>
        <v/>
      </c>
      <c r="BU11" s="59">
        <f>+'San Luis P2A'!J27</f>
        <v/>
      </c>
      <c r="BV11" s="59">
        <f>+'San Luis P3A'!J27</f>
        <v/>
      </c>
      <c r="BW11" s="59">
        <f>+'El Tranque P1'!J27</f>
        <v/>
      </c>
      <c r="BX11" s="59">
        <f>+'El Tranque P2A'!J27</f>
        <v/>
      </c>
      <c r="BY11" s="59">
        <f>+'El Tranque P3A'!J27</f>
        <v/>
      </c>
      <c r="BZ11" s="59">
        <f>+'El Tranque P4A'!J27</f>
        <v/>
      </c>
      <c r="CA11" s="59">
        <f>+'El Tranque P5A'!J27</f>
        <v/>
      </c>
      <c r="CB11" s="59">
        <f>+'El tranque P6A'!J27</f>
        <v/>
      </c>
      <c r="CC11">
        <f>+'San Juan 1'!J27</f>
        <v/>
      </c>
      <c r="CD11">
        <f>+'San Juan 2'!J27</f>
        <v/>
      </c>
      <c r="CE11">
        <f>+'Los Alamos 1'!J27</f>
        <v/>
      </c>
      <c r="CF11">
        <f>+'Pajaritos 1A'!J27</f>
        <v/>
      </c>
      <c r="CG11">
        <f>+'Alto Jahuel'!J27</f>
        <v/>
      </c>
      <c r="CH11">
        <f>+Miami!J27</f>
        <v/>
      </c>
      <c r="CI11">
        <f>+'santa adela p10'!J27</f>
        <v/>
      </c>
      <c r="CJ11">
        <f>+'El Tranque 7'!J27</f>
        <v/>
      </c>
    </row>
    <row r="12">
      <c r="A12" s="4" t="n">
        <v>11</v>
      </c>
      <c r="B12" s="59">
        <f>+'Lautaro P1'!J28</f>
        <v/>
      </c>
      <c r="C12" s="59">
        <f>+'Lautaro P2'!J28</f>
        <v/>
      </c>
      <c r="D12" s="59">
        <f>+'Satelite P6'!J28</f>
        <v/>
      </c>
      <c r="E12">
        <f>+'Satelite P7'!J28</f>
        <v/>
      </c>
      <c r="F12" s="59">
        <f>+'El Abrazo P4'!J28</f>
        <v/>
      </c>
      <c r="G12" s="59">
        <f>+'El Abrazo P5'!J28</f>
        <v/>
      </c>
      <c r="H12" s="59">
        <f>+'Sta Marta P2'!J28</f>
        <v/>
      </c>
      <c r="I12" s="59">
        <f>+'Sta Marta P3'!J28</f>
        <v/>
      </c>
      <c r="J12" s="59">
        <f>+'Sta Marta P4'!J28</f>
        <v/>
      </c>
      <c r="K12" s="59">
        <f>+'Sta Ana Chena'!J28</f>
        <v/>
      </c>
      <c r="L12" s="59">
        <f>+'Oreste Plath P1'!J28</f>
        <v/>
      </c>
      <c r="M12" s="59">
        <f>+'Oreste Plath P2'!J28</f>
        <v/>
      </c>
      <c r="N12" s="59">
        <f>+'Almendral P1A'!J28</f>
        <v/>
      </c>
      <c r="O12" s="59">
        <f>+'Almendral 2A'!J28</f>
        <v/>
      </c>
      <c r="P12" s="59">
        <f>+'Almendral 3B'!J28</f>
        <v/>
      </c>
      <c r="Q12" s="59">
        <f>+'Almendral 4A'!J28</f>
        <v/>
      </c>
      <c r="R12" s="59">
        <f>+'Almendral 6A'!J28</f>
        <v/>
      </c>
      <c r="S12" s="59">
        <f>+'Almendral 7'!J28</f>
        <v/>
      </c>
      <c r="T12" s="59">
        <f>+'Almendral 8'!J28</f>
        <v/>
      </c>
      <c r="U12" s="59">
        <f>+'Almendral 9'!J28</f>
        <v/>
      </c>
      <c r="V12" s="59">
        <f>+'Maipu Centro P1'!J28</f>
        <v/>
      </c>
      <c r="W12" s="59">
        <f>+'Maipu Centro P2'!J28</f>
        <v/>
      </c>
      <c r="X12" s="59">
        <f>+'Cerrillos1 P2A'!J28</f>
        <v/>
      </c>
      <c r="Y12" s="59">
        <f>+'Cerrillos1 P3A'!J28</f>
        <v/>
      </c>
      <c r="Z12" s="59">
        <f>+'Cerrillos1 P4A'!J28</f>
        <v/>
      </c>
      <c r="AA12" s="59">
        <f>+'Cerrillos1 P6'!J28</f>
        <v/>
      </c>
      <c r="AB12" s="59">
        <f>+'Cerrillos2 P1'!J28</f>
        <v/>
      </c>
      <c r="AC12" s="59">
        <f>+'Cerrillos2 P2'!J28</f>
        <v/>
      </c>
      <c r="AD12" s="59">
        <f>+'Versalles1 P1'!J28</f>
        <v/>
      </c>
      <c r="AE12" s="59">
        <f>+'Versalles1 P2'!J28</f>
        <v/>
      </c>
      <c r="AF12" s="59">
        <f>+'Versalles1 P3'!J28</f>
        <v/>
      </c>
      <c r="AG12" s="59">
        <f>+'Versalles2 P1'!J28</f>
        <v/>
      </c>
      <c r="AH12" s="59">
        <f>+'Versalles2 P2'!J28</f>
        <v/>
      </c>
      <c r="AI12" s="59">
        <f>+'Alessandri P1A'!J28</f>
        <v/>
      </c>
      <c r="AJ12" s="59">
        <f>+'Alessandri P2A'!J28</f>
        <v/>
      </c>
      <c r="AK12" s="59">
        <f>+'San Jose de Chuchunco P1A'!J28</f>
        <v/>
      </c>
      <c r="AL12" s="59">
        <f>+'San Jose de Chuchunco P2A'!J28</f>
        <v/>
      </c>
      <c r="AM12" s="59">
        <f>+'San Jose de Chuchunco P3A'!J28</f>
        <v/>
      </c>
      <c r="AN12" s="59">
        <f>+'San Jose de Chuchunco P4A'!J28</f>
        <v/>
      </c>
      <c r="AO12" s="59">
        <f>+'San Jose de Chuchunco P5'!J28</f>
        <v/>
      </c>
      <c r="AP12" s="59">
        <f>+'Jahuel P1'!J28</f>
        <v/>
      </c>
      <c r="AQ12" s="59">
        <f>+'Jahuel P2'!J28</f>
        <v/>
      </c>
      <c r="AR12" s="59">
        <f>+'Jahuel P3'!J28</f>
        <v/>
      </c>
      <c r="AS12" s="59">
        <f>+'Jahuel P4'!J28</f>
        <v/>
      </c>
      <c r="AT12" s="59">
        <f>+'Jardin1 P1A'!J28</f>
        <v/>
      </c>
      <c r="AU12" s="59">
        <f>+'Jardin1 P2A'!J28</f>
        <v/>
      </c>
      <c r="AV12" s="59">
        <f>+'Jardin1 P5'!J28</f>
        <v/>
      </c>
      <c r="AW12" s="59">
        <f>+'Jardin2 P2'!J28</f>
        <v/>
      </c>
      <c r="AX12" s="59">
        <f>+'Jardin2 P3'!J28</f>
        <v/>
      </c>
      <c r="AY12" s="59">
        <f>+'Jardin2 P4'!J28</f>
        <v/>
      </c>
      <c r="AZ12" s="59">
        <f>+'Jardin2 P5'!J28</f>
        <v/>
      </c>
      <c r="BA12" s="59">
        <f>+'Los Bosquinos P1'!J28</f>
        <v/>
      </c>
      <c r="BB12" s="59">
        <f>+'Los Bosquinos P2'!J28</f>
        <v/>
      </c>
      <c r="BC12" s="59">
        <f>+'Santa Adela P1A'!J28</f>
        <v/>
      </c>
      <c r="BD12" s="59">
        <f>+'Santa Adela P2A'!J28</f>
        <v/>
      </c>
      <c r="BE12" s="59">
        <f>+'Santa Adela P3A'!J28</f>
        <v/>
      </c>
      <c r="BF12" s="59">
        <f>+'Santa Adela P6A'!J28</f>
        <v/>
      </c>
      <c r="BG12" s="59">
        <f>+'Santa Adela P8A'!J28</f>
        <v/>
      </c>
      <c r="BH12" s="59">
        <f>+'Santa Adela P9'!J28</f>
        <v/>
      </c>
      <c r="BI12" s="59">
        <f>+'Escobar Williams P2A'!J28</f>
        <v/>
      </c>
      <c r="BJ12" s="59">
        <f>+'Escobar Williams P3A'!J28</f>
        <v/>
      </c>
      <c r="BK12" s="59">
        <f>+'Vista Alegre P2'!J28</f>
        <v/>
      </c>
      <c r="BL12" s="59">
        <f>+'Vista Alegre P3'!J28</f>
        <v/>
      </c>
      <c r="BM12" s="59">
        <f>+'Vista Alegre P4A'!J28</f>
        <v/>
      </c>
      <c r="BN12" s="59">
        <f>+'Vista Alegre P5'!J28</f>
        <v/>
      </c>
      <c r="BO12" s="59">
        <f>+'Los Presidentes P5'!J28</f>
        <v/>
      </c>
      <c r="BP12" s="59">
        <f>+'Los Presidentes P6'!J28</f>
        <v/>
      </c>
      <c r="BQ12" s="59">
        <f>+'Lo Errazuriz P1A'!J28</f>
        <v/>
      </c>
      <c r="BR12" s="59">
        <f>+'Lo Errazuriz P2A'!J28</f>
        <v/>
      </c>
      <c r="BS12" s="59">
        <f>+'Lo Errazuriz P6'!J28</f>
        <v/>
      </c>
      <c r="BT12" s="59">
        <f>+'San Luis P1'!J28</f>
        <v/>
      </c>
      <c r="BU12" s="59">
        <f>+'San Luis P2A'!J28</f>
        <v/>
      </c>
      <c r="BV12" s="59">
        <f>+'San Luis P3A'!J28</f>
        <v/>
      </c>
      <c r="BW12" s="59">
        <f>+'El Tranque P1'!J28</f>
        <v/>
      </c>
      <c r="BX12" s="59">
        <f>+'El Tranque P2A'!J28</f>
        <v/>
      </c>
      <c r="BY12" s="59">
        <f>+'El Tranque P3A'!J28</f>
        <v/>
      </c>
      <c r="BZ12" s="59">
        <f>+'El Tranque P4A'!J28</f>
        <v/>
      </c>
      <c r="CA12" s="59">
        <f>+'El Tranque P5A'!J28</f>
        <v/>
      </c>
      <c r="CB12" s="59">
        <f>+'El tranque P6A'!J28</f>
        <v/>
      </c>
      <c r="CC12">
        <f>+'San Juan 1'!J28</f>
        <v/>
      </c>
      <c r="CD12">
        <f>+'San Juan 2'!J28</f>
        <v/>
      </c>
      <c r="CE12">
        <f>+'Los Alamos 1'!J28</f>
        <v/>
      </c>
      <c r="CF12">
        <f>+'Pajaritos 1A'!J28</f>
        <v/>
      </c>
      <c r="CG12">
        <f>+'Alto Jahuel'!J28</f>
        <v/>
      </c>
      <c r="CH12">
        <f>+Miami!J28</f>
        <v/>
      </c>
      <c r="CI12">
        <f>+'santa adela p10'!J28</f>
        <v/>
      </c>
      <c r="CJ12">
        <f>+'El Tranque 7'!J28</f>
        <v/>
      </c>
    </row>
    <row r="13">
      <c r="A13" s="4" t="n">
        <v>12</v>
      </c>
      <c r="B13" s="59">
        <f>+'Lautaro P1'!J29</f>
        <v/>
      </c>
      <c r="C13" s="59">
        <f>+'Lautaro P2'!J29</f>
        <v/>
      </c>
      <c r="D13" s="59">
        <f>+'Satelite P6'!J29</f>
        <v/>
      </c>
      <c r="E13">
        <f>+'Satelite P7'!J29</f>
        <v/>
      </c>
      <c r="F13" s="59">
        <f>+'El Abrazo P4'!J29</f>
        <v/>
      </c>
      <c r="G13" s="59">
        <f>+'El Abrazo P5'!J29</f>
        <v/>
      </c>
      <c r="H13" s="59">
        <f>+'Sta Marta P2'!J29</f>
        <v/>
      </c>
      <c r="I13" s="59">
        <f>+'Sta Marta P3'!J29</f>
        <v/>
      </c>
      <c r="J13" s="59">
        <f>+'Sta Marta P4'!J29</f>
        <v/>
      </c>
      <c r="K13" s="59">
        <f>+'Sta Ana Chena'!J29</f>
        <v/>
      </c>
      <c r="L13" s="59">
        <f>+'Oreste Plath P1'!J29</f>
        <v/>
      </c>
      <c r="M13" s="59">
        <f>+'Oreste Plath P2'!J29</f>
        <v/>
      </c>
      <c r="N13" s="59">
        <f>+'Almendral P1A'!J29</f>
        <v/>
      </c>
      <c r="O13" s="59">
        <f>+'Almendral 2A'!J29</f>
        <v/>
      </c>
      <c r="P13" s="59">
        <f>+'Almendral 3B'!J29</f>
        <v/>
      </c>
      <c r="Q13" s="59">
        <f>+'Almendral 4A'!J29</f>
        <v/>
      </c>
      <c r="R13" s="59">
        <f>+'Almendral 6A'!J29</f>
        <v/>
      </c>
      <c r="S13" s="59">
        <f>+'Almendral 7'!J29</f>
        <v/>
      </c>
      <c r="T13" s="59">
        <f>+'Almendral 8'!J29</f>
        <v/>
      </c>
      <c r="U13" s="59">
        <f>+'Almendral 9'!J29</f>
        <v/>
      </c>
      <c r="V13" s="59">
        <f>+'Maipu Centro P1'!J29</f>
        <v/>
      </c>
      <c r="W13" s="59">
        <f>+'Maipu Centro P2'!J29</f>
        <v/>
      </c>
      <c r="X13" s="59">
        <f>+'Cerrillos1 P2A'!J29</f>
        <v/>
      </c>
      <c r="Y13" s="59">
        <f>+'Cerrillos1 P3A'!J29</f>
        <v/>
      </c>
      <c r="Z13" s="59">
        <f>+'Cerrillos1 P4A'!J29</f>
        <v/>
      </c>
      <c r="AA13" s="59">
        <f>+'Cerrillos1 P6'!J29</f>
        <v/>
      </c>
      <c r="AB13" s="59">
        <f>+'Cerrillos2 P1'!J29</f>
        <v/>
      </c>
      <c r="AC13" s="59">
        <f>+'Cerrillos2 P2'!J29</f>
        <v/>
      </c>
      <c r="AD13" s="59">
        <f>+'Versalles1 P1'!J29</f>
        <v/>
      </c>
      <c r="AE13" s="59">
        <f>+'Versalles1 P2'!J29</f>
        <v/>
      </c>
      <c r="AF13" s="59">
        <f>+'Versalles1 P3'!J29</f>
        <v/>
      </c>
      <c r="AG13" s="59">
        <f>+'Versalles2 P1'!J29</f>
        <v/>
      </c>
      <c r="AH13" s="59">
        <f>+'Versalles2 P2'!J29</f>
        <v/>
      </c>
      <c r="AI13" s="59">
        <f>+'Alessandri P1A'!J29</f>
        <v/>
      </c>
      <c r="AJ13" s="59">
        <f>+'Alessandri P2A'!J29</f>
        <v/>
      </c>
      <c r="AK13" s="59">
        <f>+'San Jose de Chuchunco P1A'!J29</f>
        <v/>
      </c>
      <c r="AL13" s="59">
        <f>+'San Jose de Chuchunco P2A'!J29</f>
        <v/>
      </c>
      <c r="AM13" s="59">
        <f>+'San Jose de Chuchunco P3A'!J29</f>
        <v/>
      </c>
      <c r="AN13" s="59">
        <f>+'San Jose de Chuchunco P4A'!J29</f>
        <v/>
      </c>
      <c r="AO13" s="59">
        <f>+'San Jose de Chuchunco P5'!J29</f>
        <v/>
      </c>
      <c r="AP13" s="59">
        <f>+'Jahuel P1'!J29</f>
        <v/>
      </c>
      <c r="AQ13" s="59">
        <f>+'Jahuel P2'!J29</f>
        <v/>
      </c>
      <c r="AR13" s="59">
        <f>+'Jahuel P3'!J29</f>
        <v/>
      </c>
      <c r="AS13" s="59">
        <f>+'Jahuel P4'!J29</f>
        <v/>
      </c>
      <c r="AT13" s="59">
        <f>+'Jardin1 P1A'!J29</f>
        <v/>
      </c>
      <c r="AU13" s="59">
        <f>+'Jardin1 P2A'!J29</f>
        <v/>
      </c>
      <c r="AV13" s="59">
        <f>+'Jardin1 P5'!J29</f>
        <v/>
      </c>
      <c r="AW13" s="59">
        <f>+'Jardin2 P2'!J29</f>
        <v/>
      </c>
      <c r="AX13" s="59">
        <f>+'Jardin2 P3'!J29</f>
        <v/>
      </c>
      <c r="AY13" s="59">
        <f>+'Jardin2 P4'!J29</f>
        <v/>
      </c>
      <c r="AZ13" s="59">
        <f>+'Jardin2 P5'!J29</f>
        <v/>
      </c>
      <c r="BA13" s="59">
        <f>+'Los Bosquinos P1'!J29</f>
        <v/>
      </c>
      <c r="BB13" s="59">
        <f>+'Los Bosquinos P2'!J29</f>
        <v/>
      </c>
      <c r="BC13" s="59">
        <f>+'Santa Adela P1A'!J29</f>
        <v/>
      </c>
      <c r="BD13" s="59">
        <f>+'Santa Adela P2A'!J29</f>
        <v/>
      </c>
      <c r="BE13" s="59">
        <f>+'Santa Adela P3A'!J29</f>
        <v/>
      </c>
      <c r="BF13" s="59">
        <f>+'Santa Adela P6A'!J29</f>
        <v/>
      </c>
      <c r="BG13" s="59">
        <f>+'Santa Adela P8A'!J29</f>
        <v/>
      </c>
      <c r="BH13" s="59">
        <f>+'Santa Adela P9'!J29</f>
        <v/>
      </c>
      <c r="BI13" s="59">
        <f>+'Escobar Williams P2A'!J29</f>
        <v/>
      </c>
      <c r="BJ13" s="59">
        <f>+'Escobar Williams P3A'!J29</f>
        <v/>
      </c>
      <c r="BK13" s="59">
        <f>+'Vista Alegre P2'!J29</f>
        <v/>
      </c>
      <c r="BL13" s="59">
        <f>+'Vista Alegre P3'!J29</f>
        <v/>
      </c>
      <c r="BM13" s="59">
        <f>+'Vista Alegre P4A'!J29</f>
        <v/>
      </c>
      <c r="BN13" s="59">
        <f>+'Vista Alegre P5'!J29</f>
        <v/>
      </c>
      <c r="BO13" s="59">
        <f>+'Los Presidentes P5'!J29</f>
        <v/>
      </c>
      <c r="BP13" s="59">
        <f>+'Los Presidentes P6'!J29</f>
        <v/>
      </c>
      <c r="BQ13" s="59">
        <f>+'Lo Errazuriz P1A'!J29</f>
        <v/>
      </c>
      <c r="BR13" s="59">
        <f>+'Lo Errazuriz P2A'!J29</f>
        <v/>
      </c>
      <c r="BS13" s="59">
        <f>+'Lo Errazuriz P6'!J29</f>
        <v/>
      </c>
      <c r="BT13" s="59">
        <f>+'San Luis P1'!J29</f>
        <v/>
      </c>
      <c r="BU13" s="59">
        <f>+'San Luis P2A'!J29</f>
        <v/>
      </c>
      <c r="BV13" s="59">
        <f>+'San Luis P3A'!J29</f>
        <v/>
      </c>
      <c r="BW13" s="59">
        <f>+'El Tranque P1'!J29</f>
        <v/>
      </c>
      <c r="BX13" s="59">
        <f>+'El Tranque P2A'!J29</f>
        <v/>
      </c>
      <c r="BY13" s="59">
        <f>+'El Tranque P3A'!J29</f>
        <v/>
      </c>
      <c r="BZ13" s="59">
        <f>+'El Tranque P4A'!J29</f>
        <v/>
      </c>
      <c r="CA13" s="59">
        <f>+'El Tranque P5A'!J29</f>
        <v/>
      </c>
      <c r="CB13" s="59">
        <f>+'El tranque P6A'!J29</f>
        <v/>
      </c>
      <c r="CC13">
        <f>+'San Juan 1'!J29</f>
        <v/>
      </c>
      <c r="CD13">
        <f>+'San Juan 2'!J29</f>
        <v/>
      </c>
      <c r="CE13">
        <f>+'Los Alamos 1'!J29</f>
        <v/>
      </c>
      <c r="CF13">
        <f>+'Pajaritos 1A'!J29</f>
        <v/>
      </c>
      <c r="CG13">
        <f>+'Alto Jahuel'!J29</f>
        <v/>
      </c>
      <c r="CH13">
        <f>+Miami!J29</f>
        <v/>
      </c>
      <c r="CI13">
        <f>+'santa adela p10'!J29</f>
        <v/>
      </c>
      <c r="CJ13">
        <f>+'El Tranque 7'!J29</f>
        <v/>
      </c>
    </row>
    <row r="14">
      <c r="A14" s="4" t="n">
        <v>13</v>
      </c>
      <c r="B14" s="59">
        <f>+'Lautaro P1'!J30</f>
        <v/>
      </c>
      <c r="C14" s="59">
        <f>+'Lautaro P2'!J30</f>
        <v/>
      </c>
      <c r="D14" s="59">
        <f>+'Satelite P6'!J30</f>
        <v/>
      </c>
      <c r="E14">
        <f>+'Satelite P7'!J30</f>
        <v/>
      </c>
      <c r="F14" s="59">
        <f>+'El Abrazo P4'!J30</f>
        <v/>
      </c>
      <c r="G14" s="59">
        <f>+'El Abrazo P5'!J30</f>
        <v/>
      </c>
      <c r="H14" s="59">
        <f>+'Sta Marta P2'!J30</f>
        <v/>
      </c>
      <c r="I14" s="59">
        <f>+'Sta Marta P3'!J30</f>
        <v/>
      </c>
      <c r="J14" s="59">
        <f>+'Sta Marta P4'!J30</f>
        <v/>
      </c>
      <c r="K14" s="59">
        <f>+'Sta Ana Chena'!J30</f>
        <v/>
      </c>
      <c r="L14" s="59">
        <f>+'Oreste Plath P1'!J30</f>
        <v/>
      </c>
      <c r="M14" s="59">
        <f>+'Oreste Plath P2'!J30</f>
        <v/>
      </c>
      <c r="N14" s="59">
        <f>+'Almendral P1A'!J30</f>
        <v/>
      </c>
      <c r="O14" s="59">
        <f>+'Almendral 2A'!J30</f>
        <v/>
      </c>
      <c r="P14" s="59">
        <f>+'Almendral 3B'!J30</f>
        <v/>
      </c>
      <c r="Q14" s="59">
        <f>+'Almendral 4A'!J30</f>
        <v/>
      </c>
      <c r="R14" s="59">
        <f>+'Almendral 6A'!J30</f>
        <v/>
      </c>
      <c r="S14" s="59">
        <f>+'Almendral 7'!J30</f>
        <v/>
      </c>
      <c r="T14" s="59">
        <f>+'Almendral 8'!J30</f>
        <v/>
      </c>
      <c r="U14" s="59">
        <f>+'Almendral 9'!J30</f>
        <v/>
      </c>
      <c r="V14" s="59">
        <f>+'Maipu Centro P1'!J30</f>
        <v/>
      </c>
      <c r="W14" s="59">
        <f>+'Maipu Centro P2'!J30</f>
        <v/>
      </c>
      <c r="X14" s="59">
        <f>+'Cerrillos1 P2A'!J30</f>
        <v/>
      </c>
      <c r="Y14" s="59">
        <f>+'Cerrillos1 P3A'!J30</f>
        <v/>
      </c>
      <c r="Z14" s="59">
        <f>+'Cerrillos1 P4A'!J30</f>
        <v/>
      </c>
      <c r="AA14" s="59">
        <f>+'Cerrillos1 P6'!J30</f>
        <v/>
      </c>
      <c r="AB14" s="59">
        <f>+'Cerrillos2 P1'!J30</f>
        <v/>
      </c>
      <c r="AC14" s="59">
        <f>+'Cerrillos2 P2'!J30</f>
        <v/>
      </c>
      <c r="AD14" s="59">
        <f>+'Versalles1 P1'!J30</f>
        <v/>
      </c>
      <c r="AE14" s="59">
        <f>+'Versalles1 P2'!J30</f>
        <v/>
      </c>
      <c r="AF14" s="59">
        <f>+'Versalles1 P3'!J30</f>
        <v/>
      </c>
      <c r="AG14" s="59">
        <f>+'Versalles2 P1'!J30</f>
        <v/>
      </c>
      <c r="AH14" s="59">
        <f>+'Versalles2 P2'!J30</f>
        <v/>
      </c>
      <c r="AI14" s="59">
        <f>+'Alessandri P1A'!J30</f>
        <v/>
      </c>
      <c r="AJ14" s="59">
        <f>+'Alessandri P2A'!J30</f>
        <v/>
      </c>
      <c r="AK14" s="59">
        <f>+'San Jose de Chuchunco P1A'!J30</f>
        <v/>
      </c>
      <c r="AL14" s="59">
        <f>+'San Jose de Chuchunco P2A'!J30</f>
        <v/>
      </c>
      <c r="AM14" s="59">
        <f>+'San Jose de Chuchunco P3A'!J30</f>
        <v/>
      </c>
      <c r="AN14" s="59">
        <f>+'San Jose de Chuchunco P4A'!J30</f>
        <v/>
      </c>
      <c r="AO14" s="59">
        <f>+'San Jose de Chuchunco P5'!J30</f>
        <v/>
      </c>
      <c r="AP14" s="59">
        <f>+'Jahuel P1'!J30</f>
        <v/>
      </c>
      <c r="AQ14" s="59">
        <f>+'Jahuel P2'!J30</f>
        <v/>
      </c>
      <c r="AR14" s="59">
        <f>+'Jahuel P3'!J30</f>
        <v/>
      </c>
      <c r="AS14" s="59">
        <f>+'Jahuel P4'!J30</f>
        <v/>
      </c>
      <c r="AT14" s="59">
        <f>+'Jardin1 P1A'!J30</f>
        <v/>
      </c>
      <c r="AU14" s="59">
        <f>+'Jardin1 P2A'!J30</f>
        <v/>
      </c>
      <c r="AV14" s="59">
        <f>+'Jardin1 P5'!J30</f>
        <v/>
      </c>
      <c r="AW14" s="59">
        <f>+'Jardin2 P2'!J30</f>
        <v/>
      </c>
      <c r="AX14" s="59">
        <f>+'Jardin2 P3'!J30</f>
        <v/>
      </c>
      <c r="AY14" s="59">
        <f>+'Jardin2 P4'!J30</f>
        <v/>
      </c>
      <c r="AZ14" s="59">
        <f>+'Jardin2 P5'!J30</f>
        <v/>
      </c>
      <c r="BA14" s="59">
        <f>+'Los Bosquinos P1'!J30</f>
        <v/>
      </c>
      <c r="BB14" s="59">
        <f>+'Los Bosquinos P2'!J30</f>
        <v/>
      </c>
      <c r="BC14" s="59">
        <f>+'Santa Adela P1A'!J30</f>
        <v/>
      </c>
      <c r="BD14" s="59">
        <f>+'Santa Adela P2A'!J30</f>
        <v/>
      </c>
      <c r="BE14" s="59">
        <f>+'Santa Adela P3A'!J30</f>
        <v/>
      </c>
      <c r="BF14" s="59">
        <f>+'Santa Adela P6A'!J30</f>
        <v/>
      </c>
      <c r="BG14" s="59">
        <f>+'Santa Adela P8A'!J30</f>
        <v/>
      </c>
      <c r="BH14" s="59">
        <f>+'Santa Adela P9'!J30</f>
        <v/>
      </c>
      <c r="BI14" s="59">
        <f>+'Escobar Williams P2A'!J30</f>
        <v/>
      </c>
      <c r="BJ14" s="59">
        <f>+'Escobar Williams P3A'!J30</f>
        <v/>
      </c>
      <c r="BK14" s="59">
        <f>+'Vista Alegre P2'!J30</f>
        <v/>
      </c>
      <c r="BL14" s="59">
        <f>+'Vista Alegre P3'!J30</f>
        <v/>
      </c>
      <c r="BM14" s="59">
        <f>+'Vista Alegre P4A'!J30</f>
        <v/>
      </c>
      <c r="BN14" s="59">
        <f>+'Vista Alegre P5'!J30</f>
        <v/>
      </c>
      <c r="BO14" s="59">
        <f>+'Los Presidentes P5'!J30</f>
        <v/>
      </c>
      <c r="BP14" s="59">
        <f>+'Los Presidentes P6'!J30</f>
        <v/>
      </c>
      <c r="BQ14" s="59">
        <f>+'Lo Errazuriz P1A'!J30</f>
        <v/>
      </c>
      <c r="BR14" s="59">
        <f>+'Lo Errazuriz P2A'!J30</f>
        <v/>
      </c>
      <c r="BS14" s="59">
        <f>+'Lo Errazuriz P6'!J30</f>
        <v/>
      </c>
      <c r="BT14" s="59">
        <f>+'San Luis P1'!J30</f>
        <v/>
      </c>
      <c r="BU14" s="59">
        <f>+'San Luis P2A'!J30</f>
        <v/>
      </c>
      <c r="BV14" s="59">
        <f>+'San Luis P3A'!J30</f>
        <v/>
      </c>
      <c r="BW14" s="59">
        <f>+'El Tranque P1'!J30</f>
        <v/>
      </c>
      <c r="BX14" s="59">
        <f>+'El Tranque P2A'!J30</f>
        <v/>
      </c>
      <c r="BY14" s="59">
        <f>+'El Tranque P3A'!J30</f>
        <v/>
      </c>
      <c r="BZ14" s="59">
        <f>+'El Tranque P4A'!J30</f>
        <v/>
      </c>
      <c r="CA14" s="59">
        <f>+'El Tranque P5A'!J30</f>
        <v/>
      </c>
      <c r="CB14" s="59">
        <f>+'El tranque P6A'!J30</f>
        <v/>
      </c>
      <c r="CC14">
        <f>+'San Juan 1'!J30</f>
        <v/>
      </c>
      <c r="CD14">
        <f>+'San Juan 2'!J30</f>
        <v/>
      </c>
      <c r="CE14">
        <f>+'Los Alamos 1'!J30</f>
        <v/>
      </c>
      <c r="CF14">
        <f>+'Pajaritos 1A'!J30</f>
        <v/>
      </c>
      <c r="CG14">
        <f>+'Alto Jahuel'!J30</f>
        <v/>
      </c>
      <c r="CH14">
        <f>+Miami!J30</f>
        <v/>
      </c>
      <c r="CI14">
        <f>+'santa adela p10'!J30</f>
        <v/>
      </c>
      <c r="CJ14">
        <f>+'El Tranque 7'!J30</f>
        <v/>
      </c>
    </row>
    <row r="15">
      <c r="A15" s="4" t="n">
        <v>14</v>
      </c>
      <c r="B15" s="59">
        <f>+'Lautaro P1'!J31</f>
        <v/>
      </c>
      <c r="C15" s="59">
        <f>+'Lautaro P2'!J31</f>
        <v/>
      </c>
      <c r="D15" s="59">
        <f>+'Satelite P6'!J31</f>
        <v/>
      </c>
      <c r="E15">
        <f>+'Satelite P7'!J31</f>
        <v/>
      </c>
      <c r="F15" s="59">
        <f>+'El Abrazo P4'!J31</f>
        <v/>
      </c>
      <c r="G15" s="59">
        <f>+'El Abrazo P5'!J31</f>
        <v/>
      </c>
      <c r="H15" s="59">
        <f>+'Sta Marta P2'!J31</f>
        <v/>
      </c>
      <c r="I15" s="59">
        <f>+'Sta Marta P3'!J31</f>
        <v/>
      </c>
      <c r="J15" s="59">
        <f>+'Sta Marta P4'!J31</f>
        <v/>
      </c>
      <c r="K15" s="59">
        <f>+'Sta Ana Chena'!J31</f>
        <v/>
      </c>
      <c r="L15" s="59">
        <f>+'Oreste Plath P1'!J31</f>
        <v/>
      </c>
      <c r="M15" s="59">
        <f>+'Oreste Plath P2'!J31</f>
        <v/>
      </c>
      <c r="N15" s="59">
        <f>+'Almendral P1A'!J31</f>
        <v/>
      </c>
      <c r="O15" s="59">
        <f>+'Almendral 2A'!J31</f>
        <v/>
      </c>
      <c r="P15" s="59">
        <f>+'Almendral 3B'!J31</f>
        <v/>
      </c>
      <c r="Q15" s="59">
        <f>+'Almendral 4A'!J31</f>
        <v/>
      </c>
      <c r="R15" s="59">
        <f>+'Almendral 6A'!J31</f>
        <v/>
      </c>
      <c r="S15" s="59">
        <f>+'Almendral 7'!J31</f>
        <v/>
      </c>
      <c r="T15" s="59">
        <f>+'Almendral 8'!J31</f>
        <v/>
      </c>
      <c r="U15" s="59">
        <f>+'Almendral 9'!J31</f>
        <v/>
      </c>
      <c r="V15" s="59">
        <f>+'Maipu Centro P1'!J31</f>
        <v/>
      </c>
      <c r="W15" s="59">
        <f>+'Maipu Centro P2'!J31</f>
        <v/>
      </c>
      <c r="X15" s="59">
        <f>+'Cerrillos1 P2A'!J31</f>
        <v/>
      </c>
      <c r="Y15" s="59">
        <f>+'Cerrillos1 P3A'!J31</f>
        <v/>
      </c>
      <c r="Z15" s="59">
        <f>+'Cerrillos1 P4A'!J31</f>
        <v/>
      </c>
      <c r="AA15" s="59">
        <f>+'Cerrillos1 P6'!J31</f>
        <v/>
      </c>
      <c r="AB15" s="59">
        <f>+'Cerrillos2 P1'!J31</f>
        <v/>
      </c>
      <c r="AC15" s="59">
        <f>+'Cerrillos2 P2'!J31</f>
        <v/>
      </c>
      <c r="AD15" s="59">
        <f>+'Versalles1 P1'!J31</f>
        <v/>
      </c>
      <c r="AE15" s="59">
        <f>+'Versalles1 P2'!J31</f>
        <v/>
      </c>
      <c r="AF15" s="59">
        <f>+'Versalles1 P3'!J31</f>
        <v/>
      </c>
      <c r="AG15" s="59">
        <f>+'Versalles2 P1'!J31</f>
        <v/>
      </c>
      <c r="AH15" s="59">
        <f>+'Versalles2 P2'!J31</f>
        <v/>
      </c>
      <c r="AI15" s="59">
        <f>+'Alessandri P1A'!J31</f>
        <v/>
      </c>
      <c r="AJ15" s="59">
        <f>+'Alessandri P2A'!J31</f>
        <v/>
      </c>
      <c r="AK15" s="59">
        <f>+'San Jose de Chuchunco P1A'!J31</f>
        <v/>
      </c>
      <c r="AL15" s="59">
        <f>+'San Jose de Chuchunco P2A'!J31</f>
        <v/>
      </c>
      <c r="AM15" s="59">
        <f>+'San Jose de Chuchunco P3A'!J31</f>
        <v/>
      </c>
      <c r="AN15" s="59">
        <f>+'San Jose de Chuchunco P4A'!J31</f>
        <v/>
      </c>
      <c r="AO15" s="59">
        <f>+'San Jose de Chuchunco P5'!J31</f>
        <v/>
      </c>
      <c r="AP15" s="59">
        <f>+'Jahuel P1'!J31</f>
        <v/>
      </c>
      <c r="AQ15" s="59">
        <f>+'Jahuel P2'!J31</f>
        <v/>
      </c>
      <c r="AR15" s="59">
        <f>+'Jahuel P3'!J31</f>
        <v/>
      </c>
      <c r="AS15" s="59">
        <f>+'Jahuel P4'!J31</f>
        <v/>
      </c>
      <c r="AT15" s="59">
        <f>+'Jardin1 P1A'!J31</f>
        <v/>
      </c>
      <c r="AU15" s="59">
        <f>+'Jardin1 P2A'!J31</f>
        <v/>
      </c>
      <c r="AV15" s="59">
        <f>+'Jardin1 P5'!J31</f>
        <v/>
      </c>
      <c r="AW15" s="59">
        <f>+'Jardin2 P2'!J31</f>
        <v/>
      </c>
      <c r="AX15" s="59">
        <f>+'Jardin2 P3'!J31</f>
        <v/>
      </c>
      <c r="AY15" s="59">
        <f>+'Jardin2 P4'!J31</f>
        <v/>
      </c>
      <c r="AZ15" s="59">
        <f>+'Jardin2 P5'!J31</f>
        <v/>
      </c>
      <c r="BA15" s="59">
        <f>+'Los Bosquinos P1'!J31</f>
        <v/>
      </c>
      <c r="BB15" s="59">
        <f>+'Los Bosquinos P2'!J31</f>
        <v/>
      </c>
      <c r="BC15" s="59">
        <f>+'Santa Adela P1A'!J31</f>
        <v/>
      </c>
      <c r="BD15" s="59">
        <f>+'Santa Adela P2A'!J31</f>
        <v/>
      </c>
      <c r="BE15" s="59">
        <f>+'Santa Adela P3A'!J31</f>
        <v/>
      </c>
      <c r="BF15" s="59">
        <f>+'Santa Adela P6A'!J31</f>
        <v/>
      </c>
      <c r="BG15" s="59">
        <f>+'Santa Adela P8A'!J31</f>
        <v/>
      </c>
      <c r="BH15" s="59">
        <f>+'Santa Adela P9'!J31</f>
        <v/>
      </c>
      <c r="BI15" s="59">
        <f>+'Escobar Williams P2A'!J31</f>
        <v/>
      </c>
      <c r="BJ15" s="59">
        <f>+'Escobar Williams P3A'!J31</f>
        <v/>
      </c>
      <c r="BK15" s="59">
        <f>+'Vista Alegre P2'!J31</f>
        <v/>
      </c>
      <c r="BL15" s="59">
        <f>+'Vista Alegre P3'!J31</f>
        <v/>
      </c>
      <c r="BM15" s="59">
        <f>+'Vista Alegre P4A'!J31</f>
        <v/>
      </c>
      <c r="BN15" s="59">
        <f>+'Vista Alegre P5'!J31</f>
        <v/>
      </c>
      <c r="BO15" s="59">
        <f>+'Los Presidentes P5'!J31</f>
        <v/>
      </c>
      <c r="BP15" s="59">
        <f>+'Los Presidentes P6'!J31</f>
        <v/>
      </c>
      <c r="BQ15" s="59">
        <f>+'Lo Errazuriz P1A'!J31</f>
        <v/>
      </c>
      <c r="BR15" s="59">
        <f>+'Lo Errazuriz P2A'!J31</f>
        <v/>
      </c>
      <c r="BS15" s="59">
        <f>+'Lo Errazuriz P6'!J31</f>
        <v/>
      </c>
      <c r="BT15" s="59">
        <f>+'San Luis P1'!J31</f>
        <v/>
      </c>
      <c r="BU15" s="59">
        <f>+'San Luis P2A'!J31</f>
        <v/>
      </c>
      <c r="BV15" s="59">
        <f>+'San Luis P3A'!J31</f>
        <v/>
      </c>
      <c r="BW15" s="59">
        <f>+'El Tranque P1'!J31</f>
        <v/>
      </c>
      <c r="BX15" s="59">
        <f>+'El Tranque P2A'!J31</f>
        <v/>
      </c>
      <c r="BY15" s="59">
        <f>+'El Tranque P3A'!J31</f>
        <v/>
      </c>
      <c r="BZ15" s="59">
        <f>+'El Tranque P4A'!J31</f>
        <v/>
      </c>
      <c r="CA15" s="59">
        <f>+'El Tranque P5A'!J31</f>
        <v/>
      </c>
      <c r="CB15" s="59">
        <f>+'El tranque P6A'!J31</f>
        <v/>
      </c>
      <c r="CC15">
        <f>+'San Juan 1'!J31</f>
        <v/>
      </c>
      <c r="CD15">
        <f>+'San Juan 2'!J31</f>
        <v/>
      </c>
      <c r="CE15">
        <f>+'Los Alamos 1'!J31</f>
        <v/>
      </c>
      <c r="CF15">
        <f>+'Pajaritos 1A'!J31</f>
        <v/>
      </c>
      <c r="CG15">
        <f>+'Alto Jahuel'!J31</f>
        <v/>
      </c>
      <c r="CH15">
        <f>+Miami!J31</f>
        <v/>
      </c>
      <c r="CI15">
        <f>+'santa adela p10'!J31</f>
        <v/>
      </c>
      <c r="CJ15">
        <f>+'El Tranque 7'!J31</f>
        <v/>
      </c>
    </row>
    <row r="16">
      <c r="A16" s="4" t="n">
        <v>15</v>
      </c>
      <c r="B16" s="59">
        <f>+'Lautaro P1'!J32</f>
        <v/>
      </c>
      <c r="C16" s="59">
        <f>+'Lautaro P2'!J32</f>
        <v/>
      </c>
      <c r="D16" s="59">
        <f>+'Satelite P6'!J32</f>
        <v/>
      </c>
      <c r="E16">
        <f>+'Satelite P7'!J32</f>
        <v/>
      </c>
      <c r="F16" s="59">
        <f>+'El Abrazo P4'!J32</f>
        <v/>
      </c>
      <c r="G16" s="59">
        <f>+'El Abrazo P5'!J32</f>
        <v/>
      </c>
      <c r="H16" s="59">
        <f>+'Sta Marta P2'!J32</f>
        <v/>
      </c>
      <c r="I16" s="59">
        <f>+'Sta Marta P3'!J32</f>
        <v/>
      </c>
      <c r="J16" s="59">
        <f>+'Sta Marta P4'!J32</f>
        <v/>
      </c>
      <c r="K16" s="59">
        <f>+'Sta Ana Chena'!J32</f>
        <v/>
      </c>
      <c r="L16" s="59">
        <f>+'Oreste Plath P1'!J32</f>
        <v/>
      </c>
      <c r="M16" s="59">
        <f>+'Oreste Plath P2'!J32</f>
        <v/>
      </c>
      <c r="N16" s="59">
        <f>+'Almendral P1A'!J32</f>
        <v/>
      </c>
      <c r="O16" s="59">
        <f>+'Almendral 2A'!J32</f>
        <v/>
      </c>
      <c r="P16" s="59">
        <f>+'Almendral 3B'!J32</f>
        <v/>
      </c>
      <c r="Q16" s="59">
        <f>+'Almendral 4A'!J32</f>
        <v/>
      </c>
      <c r="R16" s="59">
        <f>+'Almendral 6A'!J32</f>
        <v/>
      </c>
      <c r="S16" s="59">
        <f>+'Almendral 7'!J32</f>
        <v/>
      </c>
      <c r="T16" s="59">
        <f>+'Almendral 8'!J32</f>
        <v/>
      </c>
      <c r="U16" s="59">
        <f>+'Almendral 9'!J32</f>
        <v/>
      </c>
      <c r="V16" s="59">
        <f>+'Maipu Centro P1'!J32</f>
        <v/>
      </c>
      <c r="W16" s="59">
        <f>+'Maipu Centro P2'!J32</f>
        <v/>
      </c>
      <c r="X16" s="59">
        <f>+'Cerrillos1 P2A'!J32</f>
        <v/>
      </c>
      <c r="Y16" s="59">
        <f>+'Cerrillos1 P3A'!J32</f>
        <v/>
      </c>
      <c r="Z16" s="59">
        <f>+'Cerrillos1 P4A'!J32</f>
        <v/>
      </c>
      <c r="AA16" s="59">
        <f>+'Cerrillos1 P6'!J32</f>
        <v/>
      </c>
      <c r="AB16" s="59">
        <f>+'Cerrillos2 P1'!J32</f>
        <v/>
      </c>
      <c r="AC16" s="59">
        <f>+'Cerrillos2 P2'!J32</f>
        <v/>
      </c>
      <c r="AD16" s="59">
        <f>+'Versalles1 P1'!J32</f>
        <v/>
      </c>
      <c r="AE16" s="59">
        <f>+'Versalles1 P2'!J32</f>
        <v/>
      </c>
      <c r="AF16" s="59">
        <f>+'Versalles1 P3'!J32</f>
        <v/>
      </c>
      <c r="AG16" s="59">
        <f>+'Versalles2 P1'!J32</f>
        <v/>
      </c>
      <c r="AH16" s="59">
        <f>+'Versalles2 P2'!J32</f>
        <v/>
      </c>
      <c r="AI16" s="59">
        <f>+'Alessandri P1A'!J32</f>
        <v/>
      </c>
      <c r="AJ16" s="59">
        <f>+'Alessandri P2A'!J32</f>
        <v/>
      </c>
      <c r="AK16" s="59">
        <f>+'San Jose de Chuchunco P1A'!J32</f>
        <v/>
      </c>
      <c r="AL16" s="59">
        <f>+'San Jose de Chuchunco P2A'!J32</f>
        <v/>
      </c>
      <c r="AM16" s="59">
        <f>+'San Jose de Chuchunco P3A'!J32</f>
        <v/>
      </c>
      <c r="AN16" s="59">
        <f>+'San Jose de Chuchunco P4A'!J32</f>
        <v/>
      </c>
      <c r="AO16" s="59">
        <f>+'San Jose de Chuchunco P5'!J32</f>
        <v/>
      </c>
      <c r="AP16" s="59">
        <f>+'Jahuel P1'!J32</f>
        <v/>
      </c>
      <c r="AQ16" s="59">
        <f>+'Jahuel P2'!J32</f>
        <v/>
      </c>
      <c r="AR16" s="59">
        <f>+'Jahuel P3'!J32</f>
        <v/>
      </c>
      <c r="AS16" s="59">
        <f>+'Jahuel P4'!J32</f>
        <v/>
      </c>
      <c r="AT16" s="59">
        <f>+'Jardin1 P1A'!J32</f>
        <v/>
      </c>
      <c r="AU16" s="59">
        <f>+'Jardin1 P2A'!J32</f>
        <v/>
      </c>
      <c r="AV16" s="59">
        <f>+'Jardin1 P5'!J32</f>
        <v/>
      </c>
      <c r="AW16" s="59">
        <f>+'Jardin2 P2'!J32</f>
        <v/>
      </c>
      <c r="AX16" s="59">
        <f>+'Jardin2 P3'!J32</f>
        <v/>
      </c>
      <c r="AY16" s="59">
        <f>+'Jardin2 P4'!J32</f>
        <v/>
      </c>
      <c r="AZ16" s="59">
        <f>+'Jardin2 P5'!J32</f>
        <v/>
      </c>
      <c r="BA16" s="59">
        <f>+'Los Bosquinos P1'!J32</f>
        <v/>
      </c>
      <c r="BB16" s="59">
        <f>+'Los Bosquinos P2'!J32</f>
        <v/>
      </c>
      <c r="BC16" s="59">
        <f>+'Santa Adela P1A'!J32</f>
        <v/>
      </c>
      <c r="BD16" s="59">
        <f>+'Santa Adela P2A'!J32</f>
        <v/>
      </c>
      <c r="BE16" s="59">
        <f>+'Santa Adela P3A'!J32</f>
        <v/>
      </c>
      <c r="BF16" s="59">
        <f>+'Santa Adela P6A'!J32</f>
        <v/>
      </c>
      <c r="BG16" s="59">
        <f>+'Santa Adela P8A'!J32</f>
        <v/>
      </c>
      <c r="BH16" s="59">
        <f>+'Santa Adela P9'!J32</f>
        <v/>
      </c>
      <c r="BI16" s="59">
        <f>+'Escobar Williams P2A'!J32</f>
        <v/>
      </c>
      <c r="BJ16" s="59">
        <f>+'Escobar Williams P3A'!J32</f>
        <v/>
      </c>
      <c r="BK16" s="59">
        <f>+'Vista Alegre P2'!J32</f>
        <v/>
      </c>
      <c r="BL16" s="59">
        <f>+'Vista Alegre P3'!J32</f>
        <v/>
      </c>
      <c r="BM16" s="59">
        <f>+'Vista Alegre P4A'!J32</f>
        <v/>
      </c>
      <c r="BN16" s="59">
        <f>+'Vista Alegre P5'!J32</f>
        <v/>
      </c>
      <c r="BO16" s="59">
        <f>+'Los Presidentes P5'!J32</f>
        <v/>
      </c>
      <c r="BP16" s="59">
        <f>+'Los Presidentes P6'!J32</f>
        <v/>
      </c>
      <c r="BQ16" s="59">
        <f>+'Lo Errazuriz P1A'!J32</f>
        <v/>
      </c>
      <c r="BR16" s="59">
        <f>+'Lo Errazuriz P2A'!J32</f>
        <v/>
      </c>
      <c r="BS16" s="59">
        <f>+'Lo Errazuriz P6'!J32</f>
        <v/>
      </c>
      <c r="BT16" s="59">
        <f>+'San Luis P1'!J32</f>
        <v/>
      </c>
      <c r="BU16" s="59">
        <f>+'San Luis P2A'!J32</f>
        <v/>
      </c>
      <c r="BV16" s="59">
        <f>+'San Luis P3A'!J32</f>
        <v/>
      </c>
      <c r="BW16" s="59">
        <f>+'El Tranque P1'!J32</f>
        <v/>
      </c>
      <c r="BX16" s="59">
        <f>+'El Tranque P2A'!J32</f>
        <v/>
      </c>
      <c r="BY16" s="59">
        <f>+'El Tranque P3A'!J32</f>
        <v/>
      </c>
      <c r="BZ16" s="59">
        <f>+'El Tranque P4A'!J32</f>
        <v/>
      </c>
      <c r="CA16" s="59">
        <f>+'El Tranque P5A'!J32</f>
        <v/>
      </c>
      <c r="CB16" s="59">
        <f>+'El tranque P6A'!J32</f>
        <v/>
      </c>
      <c r="CC16">
        <f>+'San Juan 1'!J32</f>
        <v/>
      </c>
      <c r="CD16">
        <f>+'San Juan 2'!J32</f>
        <v/>
      </c>
      <c r="CE16">
        <f>+'Los Alamos 1'!J32</f>
        <v/>
      </c>
      <c r="CF16">
        <f>+'Pajaritos 1A'!J32</f>
        <v/>
      </c>
      <c r="CG16">
        <f>+'Alto Jahuel'!J32</f>
        <v/>
      </c>
      <c r="CH16">
        <f>+Miami!J32</f>
        <v/>
      </c>
      <c r="CI16">
        <f>+'santa adela p10'!J32</f>
        <v/>
      </c>
      <c r="CJ16">
        <f>+'El Tranque 7'!J32</f>
        <v/>
      </c>
    </row>
    <row r="17">
      <c r="A17" s="4" t="n">
        <v>30</v>
      </c>
      <c r="B17" s="59">
        <f>+'Lautaro P1'!J33</f>
        <v/>
      </c>
      <c r="C17" s="59">
        <f>+'Lautaro P2'!J33</f>
        <v/>
      </c>
      <c r="D17" s="59">
        <f>+'Satelite P6'!J33</f>
        <v/>
      </c>
      <c r="E17">
        <f>+'Satelite P7'!J33</f>
        <v/>
      </c>
      <c r="F17" s="59">
        <f>+'El Abrazo P4'!J33</f>
        <v/>
      </c>
      <c r="G17" s="59">
        <f>+'El Abrazo P5'!J33</f>
        <v/>
      </c>
      <c r="H17" s="59">
        <f>+'Sta Marta P2'!J33</f>
        <v/>
      </c>
      <c r="I17" s="59">
        <f>+'Sta Marta P3'!J33</f>
        <v/>
      </c>
      <c r="J17" s="59">
        <f>+'Sta Marta P4'!J33</f>
        <v/>
      </c>
      <c r="K17" s="59">
        <f>+'Sta Ana Chena'!J33</f>
        <v/>
      </c>
      <c r="L17" s="59">
        <f>+'Oreste Plath P1'!J33</f>
        <v/>
      </c>
      <c r="M17" s="59">
        <f>+'Oreste Plath P2'!J33</f>
        <v/>
      </c>
      <c r="N17" s="59">
        <f>+'Almendral P1A'!J33</f>
        <v/>
      </c>
      <c r="O17" s="59">
        <f>+'Almendral 2A'!J33</f>
        <v/>
      </c>
      <c r="P17" s="59">
        <f>+'Almendral 3B'!J33</f>
        <v/>
      </c>
      <c r="Q17" s="59">
        <f>+'Almendral 4A'!J33</f>
        <v/>
      </c>
      <c r="R17" s="59">
        <f>+'Almendral 6A'!J33</f>
        <v/>
      </c>
      <c r="S17" s="59">
        <f>+'Almendral 7'!J33</f>
        <v/>
      </c>
      <c r="T17" s="59">
        <f>+'Almendral 8'!J33</f>
        <v/>
      </c>
      <c r="U17" s="59">
        <f>+'Almendral 9'!J33</f>
        <v/>
      </c>
      <c r="V17" s="59">
        <f>+'Maipu Centro P1'!J33</f>
        <v/>
      </c>
      <c r="W17" s="59">
        <f>+'Maipu Centro P2'!J33</f>
        <v/>
      </c>
      <c r="X17" s="59">
        <f>+'Cerrillos1 P2A'!J33</f>
        <v/>
      </c>
      <c r="Y17" s="59">
        <f>+'Cerrillos1 P3A'!J33</f>
        <v/>
      </c>
      <c r="Z17" s="59">
        <f>+'Cerrillos1 P4A'!J33</f>
        <v/>
      </c>
      <c r="AA17" s="59">
        <f>+'Cerrillos1 P6'!J33</f>
        <v/>
      </c>
      <c r="AB17" s="59">
        <f>+'Cerrillos2 P1'!J33</f>
        <v/>
      </c>
      <c r="AC17" s="59">
        <f>+'Cerrillos2 P2'!J33</f>
        <v/>
      </c>
      <c r="AD17" s="59">
        <f>+'Versalles1 P1'!J33</f>
        <v/>
      </c>
      <c r="AE17" s="59">
        <f>+'Versalles1 P2'!J33</f>
        <v/>
      </c>
      <c r="AF17" s="59">
        <f>+'Versalles1 P3'!J33</f>
        <v/>
      </c>
      <c r="AG17" s="59">
        <f>+'Versalles2 P1'!J33</f>
        <v/>
      </c>
      <c r="AH17" s="59">
        <f>+'Versalles2 P2'!J33</f>
        <v/>
      </c>
      <c r="AI17" s="59">
        <f>+'Alessandri P1A'!J33</f>
        <v/>
      </c>
      <c r="AJ17" s="59">
        <f>+'Alessandri P2A'!J33</f>
        <v/>
      </c>
      <c r="AK17" s="59">
        <f>+'San Jose de Chuchunco P1A'!J33</f>
        <v/>
      </c>
      <c r="AL17" s="59">
        <f>+'San Jose de Chuchunco P2A'!J33</f>
        <v/>
      </c>
      <c r="AM17" s="59">
        <f>+'San Jose de Chuchunco P3A'!J33</f>
        <v/>
      </c>
      <c r="AN17" s="59">
        <f>+'San Jose de Chuchunco P4A'!J33</f>
        <v/>
      </c>
      <c r="AO17" s="59">
        <f>+'San Jose de Chuchunco P5'!J33</f>
        <v/>
      </c>
      <c r="AP17" s="59">
        <f>+'Jahuel P1'!J33</f>
        <v/>
      </c>
      <c r="AQ17" s="59">
        <f>+'Jahuel P2'!J33</f>
        <v/>
      </c>
      <c r="AR17" s="59">
        <f>+'Jahuel P3'!J33</f>
        <v/>
      </c>
      <c r="AS17" s="59">
        <f>+'Jahuel P4'!J33</f>
        <v/>
      </c>
      <c r="AT17" s="59">
        <f>+'Jardin1 P1A'!J33</f>
        <v/>
      </c>
      <c r="AU17" s="59">
        <f>+'Jardin1 P2A'!J33</f>
        <v/>
      </c>
      <c r="AV17" s="59">
        <f>+'Jardin1 P5'!J33</f>
        <v/>
      </c>
      <c r="AW17" s="59">
        <f>+'Jardin2 P2'!J33</f>
        <v/>
      </c>
      <c r="AX17" s="59">
        <f>+'Jardin2 P3'!J33</f>
        <v/>
      </c>
      <c r="AY17" s="59">
        <f>+'Jardin2 P4'!J33</f>
        <v/>
      </c>
      <c r="AZ17" s="59">
        <f>+'Jardin2 P5'!J33</f>
        <v/>
      </c>
      <c r="BA17" s="59">
        <f>+'Los Bosquinos P1'!J33</f>
        <v/>
      </c>
      <c r="BB17" s="59">
        <f>+'Los Bosquinos P2'!J33</f>
        <v/>
      </c>
      <c r="BC17" s="59">
        <f>+'Santa Adela P1A'!J33</f>
        <v/>
      </c>
      <c r="BD17" s="59">
        <f>+'Santa Adela P2A'!J33</f>
        <v/>
      </c>
      <c r="BE17" s="59">
        <f>+'Santa Adela P3A'!J33</f>
        <v/>
      </c>
      <c r="BF17" s="59">
        <f>+'Santa Adela P6A'!J33</f>
        <v/>
      </c>
      <c r="BG17" s="59">
        <f>+'Santa Adela P8A'!J33</f>
        <v/>
      </c>
      <c r="BH17" s="59">
        <f>+'Santa Adela P9'!J33</f>
        <v/>
      </c>
      <c r="BI17" s="59">
        <f>+'Escobar Williams P2A'!J33</f>
        <v/>
      </c>
      <c r="BJ17" s="59">
        <f>+'Escobar Williams P3A'!J33</f>
        <v/>
      </c>
      <c r="BK17" s="59">
        <f>+'Vista Alegre P2'!J33</f>
        <v/>
      </c>
      <c r="BL17" s="59">
        <f>+'Vista Alegre P3'!J33</f>
        <v/>
      </c>
      <c r="BM17" s="59">
        <f>+'Vista Alegre P4A'!J33</f>
        <v/>
      </c>
      <c r="BN17" s="59">
        <f>+'Vista Alegre P5'!J33</f>
        <v/>
      </c>
      <c r="BO17" s="59">
        <f>+'Los Presidentes P5'!J33</f>
        <v/>
      </c>
      <c r="BP17" s="59">
        <f>+'Los Presidentes P6'!J33</f>
        <v/>
      </c>
      <c r="BQ17" s="59">
        <f>+'Lo Errazuriz P1A'!J33</f>
        <v/>
      </c>
      <c r="BR17" s="59">
        <f>+'Lo Errazuriz P2A'!J33</f>
        <v/>
      </c>
      <c r="BS17" s="59">
        <f>+'Lo Errazuriz P6'!J33</f>
        <v/>
      </c>
      <c r="BT17" s="59">
        <f>+'San Luis P1'!J33</f>
        <v/>
      </c>
      <c r="BU17" s="59">
        <f>+'San Luis P2A'!J33</f>
        <v/>
      </c>
      <c r="BV17" s="59">
        <f>+'San Luis P3A'!J33</f>
        <v/>
      </c>
      <c r="BW17" s="59">
        <f>+'El Tranque P1'!J33</f>
        <v/>
      </c>
      <c r="BX17" s="59">
        <f>+'El Tranque P2A'!J33</f>
        <v/>
      </c>
      <c r="BY17" s="59">
        <f>+'El Tranque P3A'!J33</f>
        <v/>
      </c>
      <c r="BZ17" s="59">
        <f>+'El Tranque P4A'!J33</f>
        <v/>
      </c>
      <c r="CA17" s="59">
        <f>+'El Tranque P5A'!J33</f>
        <v/>
      </c>
      <c r="CB17" s="59">
        <f>+'El tranque P6A'!J33</f>
        <v/>
      </c>
      <c r="CC17">
        <f>+'San Juan 1'!J33</f>
        <v/>
      </c>
      <c r="CD17">
        <f>+'San Juan 2'!J33</f>
        <v/>
      </c>
      <c r="CE17">
        <f>+'Los Alamos 1'!J33</f>
        <v/>
      </c>
      <c r="CF17">
        <f>+'Pajaritos 1A'!J33</f>
        <v/>
      </c>
      <c r="CG17">
        <f>+'Alto Jahuel'!J33</f>
        <v/>
      </c>
      <c r="CH17">
        <f>+Miami!J33</f>
        <v/>
      </c>
      <c r="CI17">
        <f>+'santa adela p10'!J33</f>
        <v/>
      </c>
      <c r="CJ17">
        <f>+'El Tranque 7'!J33</f>
        <v/>
      </c>
    </row>
    <row r="18">
      <c r="A18" s="4" t="n">
        <v>17</v>
      </c>
      <c r="B18" s="59">
        <f>+'Lautaro P1'!J34</f>
        <v/>
      </c>
      <c r="C18" s="59">
        <f>+'Lautaro P2'!J34</f>
        <v/>
      </c>
      <c r="D18" s="59">
        <f>+'Satelite P6'!J34</f>
        <v/>
      </c>
      <c r="E18">
        <f>+'Satelite P7'!J34</f>
        <v/>
      </c>
      <c r="F18" s="59">
        <f>+'El Abrazo P4'!J34</f>
        <v/>
      </c>
      <c r="G18" s="59">
        <f>+'El Abrazo P5'!J34</f>
        <v/>
      </c>
      <c r="H18" s="59">
        <f>+'Sta Marta P2'!J34</f>
        <v/>
      </c>
      <c r="I18" s="59">
        <f>+'Sta Marta P3'!J34</f>
        <v/>
      </c>
      <c r="J18" s="59">
        <f>+'Sta Marta P4'!J34</f>
        <v/>
      </c>
      <c r="K18" s="59">
        <f>+'Sta Ana Chena'!J34</f>
        <v/>
      </c>
      <c r="L18" s="59">
        <f>+'Oreste Plath P1'!J34</f>
        <v/>
      </c>
      <c r="M18" s="59">
        <f>+'Oreste Plath P2'!J34</f>
        <v/>
      </c>
      <c r="N18" s="59">
        <f>+'Almendral P1A'!J34</f>
        <v/>
      </c>
      <c r="O18" s="59">
        <f>+'Almendral 2A'!J34</f>
        <v/>
      </c>
      <c r="P18" s="59">
        <f>+'Almendral 3B'!J34</f>
        <v/>
      </c>
      <c r="Q18" s="59">
        <f>+'Almendral 4A'!J34</f>
        <v/>
      </c>
      <c r="R18" s="59">
        <f>+'Almendral 6A'!J34</f>
        <v/>
      </c>
      <c r="S18" s="59">
        <f>+'Almendral 7'!J34</f>
        <v/>
      </c>
      <c r="T18" s="59">
        <f>+'Almendral 8'!J34</f>
        <v/>
      </c>
      <c r="U18" s="59">
        <f>+'Almendral 9'!J34</f>
        <v/>
      </c>
      <c r="V18" s="59">
        <f>+'Maipu Centro P1'!J34</f>
        <v/>
      </c>
      <c r="W18" s="59">
        <f>+'Maipu Centro P2'!J34</f>
        <v/>
      </c>
      <c r="X18" s="59">
        <f>+'Cerrillos1 P2A'!J34</f>
        <v/>
      </c>
      <c r="Y18" s="59">
        <f>+'Cerrillos1 P3A'!J34</f>
        <v/>
      </c>
      <c r="Z18" s="59">
        <f>+'Cerrillos1 P4A'!J34</f>
        <v/>
      </c>
      <c r="AA18" s="59">
        <f>+'Cerrillos1 P6'!J34</f>
        <v/>
      </c>
      <c r="AB18" s="59">
        <f>+'Cerrillos2 P1'!J34</f>
        <v/>
      </c>
      <c r="AC18" s="59">
        <f>+'Cerrillos2 P2'!J34</f>
        <v/>
      </c>
      <c r="AD18" s="59">
        <f>+'Versalles1 P1'!J34</f>
        <v/>
      </c>
      <c r="AE18" s="59">
        <f>+'Versalles1 P2'!J34</f>
        <v/>
      </c>
      <c r="AF18" s="59">
        <f>+'Versalles1 P3'!J34</f>
        <v/>
      </c>
      <c r="AG18" s="59">
        <f>+'Versalles2 P1'!J34</f>
        <v/>
      </c>
      <c r="AH18" s="59">
        <f>+'Versalles2 P2'!J34</f>
        <v/>
      </c>
      <c r="AI18" s="59">
        <f>+'Alessandri P1A'!J34</f>
        <v/>
      </c>
      <c r="AJ18" s="59">
        <f>+'Alessandri P2A'!J34</f>
        <v/>
      </c>
      <c r="AK18" s="59">
        <f>+'San Jose de Chuchunco P1A'!J34</f>
        <v/>
      </c>
      <c r="AL18" s="59">
        <f>+'San Jose de Chuchunco P2A'!J34</f>
        <v/>
      </c>
      <c r="AM18" s="59">
        <f>+'San Jose de Chuchunco P3A'!J34</f>
        <v/>
      </c>
      <c r="AN18" s="59">
        <f>+'San Jose de Chuchunco P4A'!J34</f>
        <v/>
      </c>
      <c r="AO18" s="59">
        <f>+'San Jose de Chuchunco P5'!J34</f>
        <v/>
      </c>
      <c r="AP18" s="59">
        <f>+'Jahuel P1'!J34</f>
        <v/>
      </c>
      <c r="AQ18" s="59">
        <f>+'Jahuel P2'!J34</f>
        <v/>
      </c>
      <c r="AR18" s="59">
        <f>+'Jahuel P3'!J34</f>
        <v/>
      </c>
      <c r="AS18" s="59">
        <f>+'Jahuel P4'!J34</f>
        <v/>
      </c>
      <c r="AT18" s="59">
        <f>+'Jardin1 P1A'!J34</f>
        <v/>
      </c>
      <c r="AU18" s="59">
        <f>+'Jardin1 P2A'!J34</f>
        <v/>
      </c>
      <c r="AV18" s="59">
        <f>+'Jardin1 P5'!J34</f>
        <v/>
      </c>
      <c r="AW18" s="59">
        <f>+'Jardin2 P2'!J34</f>
        <v/>
      </c>
      <c r="AX18" s="59">
        <f>+'Jardin2 P3'!J34</f>
        <v/>
      </c>
      <c r="AY18" s="59">
        <f>+'Jardin2 P4'!J34</f>
        <v/>
      </c>
      <c r="AZ18" s="59">
        <f>+'Jardin2 P5'!J34</f>
        <v/>
      </c>
      <c r="BA18" s="59">
        <f>+'Los Bosquinos P1'!J34</f>
        <v/>
      </c>
      <c r="BB18" s="59">
        <f>+'Los Bosquinos P2'!J34</f>
        <v/>
      </c>
      <c r="BC18" s="59">
        <f>+'Santa Adela P1A'!J34</f>
        <v/>
      </c>
      <c r="BD18" s="59">
        <f>+'Santa Adela P2A'!J34</f>
        <v/>
      </c>
      <c r="BE18" s="59">
        <f>+'Santa Adela P3A'!J34</f>
        <v/>
      </c>
      <c r="BF18" s="59">
        <f>+'Santa Adela P6A'!J34</f>
        <v/>
      </c>
      <c r="BG18" s="59">
        <f>+'Santa Adela P8A'!J34</f>
        <v/>
      </c>
      <c r="BH18" s="59">
        <f>+'Santa Adela P9'!J34</f>
        <v/>
      </c>
      <c r="BI18" s="59">
        <f>+'Escobar Williams P2A'!J34</f>
        <v/>
      </c>
      <c r="BJ18" s="59">
        <f>+'Escobar Williams P3A'!J34</f>
        <v/>
      </c>
      <c r="BK18" s="59">
        <f>+'Vista Alegre P2'!J34</f>
        <v/>
      </c>
      <c r="BL18" s="59">
        <f>+'Vista Alegre P3'!J34</f>
        <v/>
      </c>
      <c r="BM18" s="59">
        <f>+'Vista Alegre P4A'!J34</f>
        <v/>
      </c>
      <c r="BN18" s="59">
        <f>+'Vista Alegre P5'!J34</f>
        <v/>
      </c>
      <c r="BO18" s="59">
        <f>+'Los Presidentes P5'!J34</f>
        <v/>
      </c>
      <c r="BP18" s="59">
        <f>+'Los Presidentes P6'!J34</f>
        <v/>
      </c>
      <c r="BQ18" s="59">
        <f>+'Lo Errazuriz P1A'!J34</f>
        <v/>
      </c>
      <c r="BR18" s="59">
        <f>+'Lo Errazuriz P2A'!J34</f>
        <v/>
      </c>
      <c r="BS18" s="59">
        <f>+'Lo Errazuriz P6'!J34</f>
        <v/>
      </c>
      <c r="BT18" s="59">
        <f>+'San Luis P1'!J34</f>
        <v/>
      </c>
      <c r="BU18" s="59">
        <f>+'San Luis P2A'!J34</f>
        <v/>
      </c>
      <c r="BV18" s="59">
        <f>+'San Luis P3A'!J34</f>
        <v/>
      </c>
      <c r="BW18" s="59">
        <f>+'El Tranque P1'!J34</f>
        <v/>
      </c>
      <c r="BX18" s="59">
        <f>+'El Tranque P2A'!J34</f>
        <v/>
      </c>
      <c r="BY18" s="59">
        <f>+'El Tranque P3A'!J34</f>
        <v/>
      </c>
      <c r="BZ18" s="59">
        <f>+'El Tranque P4A'!J34</f>
        <v/>
      </c>
      <c r="CA18" s="59">
        <f>+'El Tranque P5A'!J34</f>
        <v/>
      </c>
      <c r="CB18" s="59">
        <f>+'El tranque P6A'!J34</f>
        <v/>
      </c>
      <c r="CC18">
        <f>+'San Juan 1'!J34</f>
        <v/>
      </c>
      <c r="CD18">
        <f>+'San Juan 2'!J34</f>
        <v/>
      </c>
      <c r="CE18">
        <f>+'Los Alamos 1'!J34</f>
        <v/>
      </c>
      <c r="CF18">
        <f>+'Pajaritos 1A'!J34</f>
        <v/>
      </c>
      <c r="CG18">
        <f>+'Alto Jahuel'!J34</f>
        <v/>
      </c>
      <c r="CH18">
        <f>+Miami!J34</f>
        <v/>
      </c>
      <c r="CI18">
        <f>+'santa adela p10'!J34</f>
        <v/>
      </c>
      <c r="CJ18">
        <f>+'El Tranque 7'!J34</f>
        <v/>
      </c>
    </row>
    <row r="19">
      <c r="A19" s="4" t="n">
        <v>18</v>
      </c>
      <c r="B19" s="59">
        <f>+'Lautaro P1'!J35</f>
        <v/>
      </c>
      <c r="C19" s="59">
        <f>+'Lautaro P2'!J35</f>
        <v/>
      </c>
      <c r="D19" s="59">
        <f>+'Satelite P6'!J35</f>
        <v/>
      </c>
      <c r="E19">
        <f>+'Satelite P7'!J35</f>
        <v/>
      </c>
      <c r="F19" s="59">
        <f>+'El Abrazo P4'!J35</f>
        <v/>
      </c>
      <c r="G19" s="59">
        <f>+'El Abrazo P5'!J35</f>
        <v/>
      </c>
      <c r="H19" s="59">
        <f>+'Sta Marta P2'!J35</f>
        <v/>
      </c>
      <c r="I19" s="59">
        <f>+'Sta Marta P3'!J35</f>
        <v/>
      </c>
      <c r="J19" s="59">
        <f>+'Sta Marta P4'!J35</f>
        <v/>
      </c>
      <c r="K19" s="59">
        <f>+'Sta Ana Chena'!J35</f>
        <v/>
      </c>
      <c r="L19" s="59">
        <f>+'Oreste Plath P1'!J35</f>
        <v/>
      </c>
      <c r="M19" s="59">
        <f>+'Oreste Plath P2'!J35</f>
        <v/>
      </c>
      <c r="N19" s="59">
        <f>+'Almendral P1A'!J35</f>
        <v/>
      </c>
      <c r="O19" s="59">
        <f>+'Almendral 2A'!J35</f>
        <v/>
      </c>
      <c r="P19" s="59">
        <f>+'Almendral 3B'!J35</f>
        <v/>
      </c>
      <c r="Q19" s="59">
        <f>+'Almendral 4A'!J35</f>
        <v/>
      </c>
      <c r="R19" s="59">
        <f>+'Almendral 6A'!J35</f>
        <v/>
      </c>
      <c r="S19" s="59">
        <f>+'Almendral 7'!J35</f>
        <v/>
      </c>
      <c r="T19" s="59">
        <f>+'Almendral 8'!J35</f>
        <v/>
      </c>
      <c r="U19" s="59">
        <f>+'Almendral 9'!J35</f>
        <v/>
      </c>
      <c r="V19" s="59">
        <f>+'Maipu Centro P1'!J35</f>
        <v/>
      </c>
      <c r="W19" s="59">
        <f>+'Maipu Centro P2'!J35</f>
        <v/>
      </c>
      <c r="X19" s="59">
        <f>+'Cerrillos1 P2A'!J35</f>
        <v/>
      </c>
      <c r="Y19" s="59">
        <f>+'Cerrillos1 P3A'!J35</f>
        <v/>
      </c>
      <c r="Z19" s="59">
        <f>+'Cerrillos1 P4A'!J35</f>
        <v/>
      </c>
      <c r="AA19" s="59">
        <f>+'Cerrillos1 P6'!J35</f>
        <v/>
      </c>
      <c r="AB19" s="59">
        <f>+'Cerrillos2 P1'!J35</f>
        <v/>
      </c>
      <c r="AC19" s="59">
        <f>+'Cerrillos2 P2'!J35</f>
        <v/>
      </c>
      <c r="AD19" s="59">
        <f>+'Versalles1 P1'!J35</f>
        <v/>
      </c>
      <c r="AE19" s="59">
        <f>+'Versalles1 P2'!J35</f>
        <v/>
      </c>
      <c r="AF19" s="59">
        <f>+'Versalles1 P3'!J35</f>
        <v/>
      </c>
      <c r="AG19" s="59">
        <f>+'Versalles2 P1'!J35</f>
        <v/>
      </c>
      <c r="AH19" s="59">
        <f>+'Versalles2 P2'!J35</f>
        <v/>
      </c>
      <c r="AI19" s="59">
        <f>+'Alessandri P1A'!J35</f>
        <v/>
      </c>
      <c r="AJ19" s="59">
        <f>+'Alessandri P2A'!J35</f>
        <v/>
      </c>
      <c r="AK19" s="59">
        <f>+'San Jose de Chuchunco P1A'!J35</f>
        <v/>
      </c>
      <c r="AL19" s="59">
        <f>+'San Jose de Chuchunco P2A'!J35</f>
        <v/>
      </c>
      <c r="AM19" s="59">
        <f>+'San Jose de Chuchunco P3A'!J35</f>
        <v/>
      </c>
      <c r="AN19" s="59">
        <f>+'San Jose de Chuchunco P4A'!J35</f>
        <v/>
      </c>
      <c r="AO19" s="59">
        <f>+'San Jose de Chuchunco P5'!J35</f>
        <v/>
      </c>
      <c r="AP19" s="59">
        <f>+'Jahuel P1'!J35</f>
        <v/>
      </c>
      <c r="AQ19" s="59">
        <f>+'Jahuel P2'!J35</f>
        <v/>
      </c>
      <c r="AR19" s="59">
        <f>+'Jahuel P3'!J35</f>
        <v/>
      </c>
      <c r="AS19" s="59">
        <f>+'Jahuel P4'!J35</f>
        <v/>
      </c>
      <c r="AT19" s="59">
        <f>+'Jardin1 P1A'!J35</f>
        <v/>
      </c>
      <c r="AU19" s="59">
        <f>+'Jardin1 P2A'!J35</f>
        <v/>
      </c>
      <c r="AV19" s="59">
        <f>+'Jardin1 P5'!J35</f>
        <v/>
      </c>
      <c r="AW19" s="59">
        <f>+'Jardin2 P2'!J35</f>
        <v/>
      </c>
      <c r="AX19" s="59">
        <f>+'Jardin2 P3'!J35</f>
        <v/>
      </c>
      <c r="AY19" s="59">
        <f>+'Jardin2 P4'!J35</f>
        <v/>
      </c>
      <c r="AZ19" s="59">
        <f>+'Jardin2 P5'!J35</f>
        <v/>
      </c>
      <c r="BA19" s="59">
        <f>+'Los Bosquinos P1'!J35</f>
        <v/>
      </c>
      <c r="BB19" s="59">
        <f>+'Los Bosquinos P2'!J35</f>
        <v/>
      </c>
      <c r="BC19" s="59">
        <f>+'Santa Adela P1A'!J35</f>
        <v/>
      </c>
      <c r="BD19" s="59">
        <f>+'Santa Adela P2A'!J35</f>
        <v/>
      </c>
      <c r="BE19" s="59">
        <f>+'Santa Adela P3A'!J35</f>
        <v/>
      </c>
      <c r="BF19" s="59">
        <f>+'Santa Adela P6A'!J35</f>
        <v/>
      </c>
      <c r="BG19" s="59">
        <f>+'Santa Adela P8A'!J35</f>
        <v/>
      </c>
      <c r="BH19" s="59">
        <f>+'Santa Adela P9'!J35</f>
        <v/>
      </c>
      <c r="BI19" s="59">
        <f>+'Escobar Williams P2A'!J35</f>
        <v/>
      </c>
      <c r="BJ19" s="59">
        <f>+'Escobar Williams P3A'!J35</f>
        <v/>
      </c>
      <c r="BK19" s="59">
        <f>+'Vista Alegre P2'!J35</f>
        <v/>
      </c>
      <c r="BL19" s="59">
        <f>+'Vista Alegre P3'!J35</f>
        <v/>
      </c>
      <c r="BM19" s="59">
        <f>+'Vista Alegre P4A'!J35</f>
        <v/>
      </c>
      <c r="BN19" s="59">
        <f>+'Vista Alegre P5'!J35</f>
        <v/>
      </c>
      <c r="BO19" s="59">
        <f>+'Los Presidentes P5'!J35</f>
        <v/>
      </c>
      <c r="BP19" s="59">
        <f>+'Los Presidentes P6'!J35</f>
        <v/>
      </c>
      <c r="BQ19" s="59">
        <f>+'Lo Errazuriz P1A'!J35</f>
        <v/>
      </c>
      <c r="BR19" s="59">
        <f>+'Lo Errazuriz P2A'!J35</f>
        <v/>
      </c>
      <c r="BS19" s="59">
        <f>+'Lo Errazuriz P6'!J35</f>
        <v/>
      </c>
      <c r="BT19" s="59">
        <f>+'San Luis P1'!J35</f>
        <v/>
      </c>
      <c r="BU19" s="59">
        <f>+'San Luis P2A'!J35</f>
        <v/>
      </c>
      <c r="BV19" s="59">
        <f>+'San Luis P3A'!J35</f>
        <v/>
      </c>
      <c r="BW19" s="59">
        <f>+'El Tranque P1'!J35</f>
        <v/>
      </c>
      <c r="BX19" s="59">
        <f>+'El Tranque P2A'!J35</f>
        <v/>
      </c>
      <c r="BY19" s="59">
        <f>+'El Tranque P3A'!J35</f>
        <v/>
      </c>
      <c r="BZ19" s="59">
        <f>+'El Tranque P4A'!J35</f>
        <v/>
      </c>
      <c r="CA19" s="59">
        <f>+'El Tranque P5A'!J35</f>
        <v/>
      </c>
      <c r="CB19" s="59">
        <f>+'El tranque P6A'!J35</f>
        <v/>
      </c>
      <c r="CC19">
        <f>+'San Juan 1'!J35</f>
        <v/>
      </c>
      <c r="CD19">
        <f>+'San Juan 2'!J35</f>
        <v/>
      </c>
      <c r="CE19">
        <f>+'Los Alamos 1'!J35</f>
        <v/>
      </c>
      <c r="CF19">
        <f>+'Pajaritos 1A'!J35</f>
        <v/>
      </c>
      <c r="CG19">
        <f>+'Alto Jahuel'!J35</f>
        <v/>
      </c>
      <c r="CH19">
        <f>+Miami!J35</f>
        <v/>
      </c>
      <c r="CI19">
        <f>+'santa adela p10'!J35</f>
        <v/>
      </c>
      <c r="CJ19">
        <f>+'El Tranque 7'!J35</f>
        <v/>
      </c>
    </row>
    <row r="20">
      <c r="A20" s="4" t="n">
        <v>19</v>
      </c>
      <c r="B20" s="59">
        <f>+'Lautaro P1'!J36</f>
        <v/>
      </c>
      <c r="C20" s="59">
        <f>+'Lautaro P2'!J36</f>
        <v/>
      </c>
      <c r="D20" s="59">
        <f>+'Satelite P6'!J36</f>
        <v/>
      </c>
      <c r="E20">
        <f>+'Satelite P7'!J36</f>
        <v/>
      </c>
      <c r="F20" s="59">
        <f>+'El Abrazo P4'!J36</f>
        <v/>
      </c>
      <c r="G20" s="59">
        <f>+'El Abrazo P5'!J36</f>
        <v/>
      </c>
      <c r="H20" s="59">
        <f>+'Sta Marta P2'!J36</f>
        <v/>
      </c>
      <c r="I20" s="59">
        <f>+'Sta Marta P3'!J36</f>
        <v/>
      </c>
      <c r="J20" s="59">
        <f>+'Sta Marta P4'!J36</f>
        <v/>
      </c>
      <c r="K20" s="59">
        <f>+'Sta Ana Chena'!J36</f>
        <v/>
      </c>
      <c r="L20" s="59">
        <f>+'Oreste Plath P1'!J36</f>
        <v/>
      </c>
      <c r="M20" s="59">
        <f>+'Oreste Plath P2'!J36</f>
        <v/>
      </c>
      <c r="N20" s="59">
        <f>+'Almendral P1A'!J36</f>
        <v/>
      </c>
      <c r="O20" s="59">
        <f>+'Almendral 2A'!J36</f>
        <v/>
      </c>
      <c r="P20" s="59">
        <f>+'Almendral 3B'!J36</f>
        <v/>
      </c>
      <c r="Q20" s="59">
        <f>+'Almendral 4A'!J36</f>
        <v/>
      </c>
      <c r="R20" s="59">
        <f>+'Almendral 6A'!J36</f>
        <v/>
      </c>
      <c r="S20" s="59">
        <f>+'Almendral 7'!J36</f>
        <v/>
      </c>
      <c r="T20" s="59">
        <f>+'Almendral 8'!J36</f>
        <v/>
      </c>
      <c r="U20" s="59">
        <f>+'Almendral 9'!J36</f>
        <v/>
      </c>
      <c r="V20" s="59">
        <f>+'Maipu Centro P1'!J36</f>
        <v/>
      </c>
      <c r="W20" s="59">
        <f>+'Maipu Centro P2'!J36</f>
        <v/>
      </c>
      <c r="X20" s="59">
        <f>+'Cerrillos1 P2A'!J36</f>
        <v/>
      </c>
      <c r="Y20" s="59">
        <f>+'Cerrillos1 P3A'!J36</f>
        <v/>
      </c>
      <c r="Z20" s="59">
        <f>+'Cerrillos1 P4A'!J36</f>
        <v/>
      </c>
      <c r="AA20" s="59">
        <f>+'Cerrillos1 P6'!J36</f>
        <v/>
      </c>
      <c r="AB20" s="59">
        <f>+'Cerrillos2 P1'!J36</f>
        <v/>
      </c>
      <c r="AC20" s="59">
        <f>+'Cerrillos2 P2'!J36</f>
        <v/>
      </c>
      <c r="AD20" s="59">
        <f>+'Versalles1 P1'!J36</f>
        <v/>
      </c>
      <c r="AE20" s="59">
        <f>+'Versalles1 P2'!J36</f>
        <v/>
      </c>
      <c r="AF20" s="59">
        <f>+'Versalles1 P3'!J36</f>
        <v/>
      </c>
      <c r="AG20" s="59">
        <f>+'Versalles2 P1'!J36</f>
        <v/>
      </c>
      <c r="AH20" s="59">
        <f>+'Versalles2 P2'!J36</f>
        <v/>
      </c>
      <c r="AI20" s="59">
        <f>+'Alessandri P1A'!J36</f>
        <v/>
      </c>
      <c r="AJ20" s="59">
        <f>+'Alessandri P2A'!J36</f>
        <v/>
      </c>
      <c r="AK20" s="59">
        <f>+'San Jose de Chuchunco P1A'!J36</f>
        <v/>
      </c>
      <c r="AL20" s="59">
        <f>+'San Jose de Chuchunco P2A'!J36</f>
        <v/>
      </c>
      <c r="AM20" s="59">
        <f>+'San Jose de Chuchunco P3A'!J36</f>
        <v/>
      </c>
      <c r="AN20" s="59">
        <f>+'San Jose de Chuchunco P4A'!J36</f>
        <v/>
      </c>
      <c r="AO20" s="59">
        <f>+'San Jose de Chuchunco P5'!J36</f>
        <v/>
      </c>
      <c r="AP20" s="59">
        <f>+'Jahuel P1'!J36</f>
        <v/>
      </c>
      <c r="AQ20" s="59">
        <f>+'Jahuel P2'!J36</f>
        <v/>
      </c>
      <c r="AR20" s="59">
        <f>+'Jahuel P3'!J36</f>
        <v/>
      </c>
      <c r="AS20" s="59">
        <f>+'Jahuel P4'!J36</f>
        <v/>
      </c>
      <c r="AT20" s="59">
        <f>+'Jardin1 P1A'!J36</f>
        <v/>
      </c>
      <c r="AU20" s="59">
        <f>+'Jardin1 P2A'!J36</f>
        <v/>
      </c>
      <c r="AV20" s="59">
        <f>+'Jardin1 P5'!J36</f>
        <v/>
      </c>
      <c r="AW20" s="59">
        <f>+'Jardin2 P2'!J36</f>
        <v/>
      </c>
      <c r="AX20" s="59">
        <f>+'Jardin2 P3'!J36</f>
        <v/>
      </c>
      <c r="AY20" s="59">
        <f>+'Jardin2 P4'!J36</f>
        <v/>
      </c>
      <c r="AZ20" s="59">
        <f>+'Jardin2 P5'!J36</f>
        <v/>
      </c>
      <c r="BA20" s="59">
        <f>+'Los Bosquinos P1'!J36</f>
        <v/>
      </c>
      <c r="BB20" s="59">
        <f>+'Los Bosquinos P2'!J36</f>
        <v/>
      </c>
      <c r="BC20" s="59">
        <f>+'Santa Adela P1A'!J36</f>
        <v/>
      </c>
      <c r="BD20" s="59">
        <f>+'Santa Adela P2A'!J36</f>
        <v/>
      </c>
      <c r="BE20" s="59">
        <f>+'Santa Adela P3A'!J36</f>
        <v/>
      </c>
      <c r="BF20" s="59">
        <f>+'Santa Adela P6A'!J36</f>
        <v/>
      </c>
      <c r="BG20" s="59">
        <f>+'Santa Adela P8A'!J36</f>
        <v/>
      </c>
      <c r="BH20" s="59">
        <f>+'Santa Adela P9'!J36</f>
        <v/>
      </c>
      <c r="BI20" s="59">
        <f>+'Escobar Williams P2A'!J36</f>
        <v/>
      </c>
      <c r="BJ20" s="59">
        <f>+'Escobar Williams P3A'!J36</f>
        <v/>
      </c>
      <c r="BK20" s="59">
        <f>+'Vista Alegre P2'!J36</f>
        <v/>
      </c>
      <c r="BL20" s="59">
        <f>+'Vista Alegre P3'!J36</f>
        <v/>
      </c>
      <c r="BM20" s="59">
        <f>+'Vista Alegre P4A'!J36</f>
        <v/>
      </c>
      <c r="BN20" s="59">
        <f>+'Vista Alegre P5'!J36</f>
        <v/>
      </c>
      <c r="BO20" s="59">
        <f>+'Los Presidentes P5'!J36</f>
        <v/>
      </c>
      <c r="BP20" s="59">
        <f>+'Los Presidentes P6'!J36</f>
        <v/>
      </c>
      <c r="BQ20" s="59">
        <f>+'Lo Errazuriz P1A'!J36</f>
        <v/>
      </c>
      <c r="BR20" s="59">
        <f>+'Lo Errazuriz P2A'!J36</f>
        <v/>
      </c>
      <c r="BS20" s="59">
        <f>+'Lo Errazuriz P6'!J36</f>
        <v/>
      </c>
      <c r="BT20" s="59">
        <f>+'San Luis P1'!J36</f>
        <v/>
      </c>
      <c r="BU20" s="59">
        <f>+'San Luis P2A'!J36</f>
        <v/>
      </c>
      <c r="BV20" s="59">
        <f>+'San Luis P3A'!J36</f>
        <v/>
      </c>
      <c r="BW20" s="59">
        <f>+'El Tranque P1'!J36</f>
        <v/>
      </c>
      <c r="BX20" s="59">
        <f>+'El Tranque P2A'!J36</f>
        <v/>
      </c>
      <c r="BY20" s="59">
        <f>+'El Tranque P3A'!J36</f>
        <v/>
      </c>
      <c r="BZ20" s="59">
        <f>+'El Tranque P4A'!J36</f>
        <v/>
      </c>
      <c r="CA20" s="59">
        <f>+'El Tranque P5A'!J36</f>
        <v/>
      </c>
      <c r="CB20" s="59">
        <f>+'El tranque P6A'!J36</f>
        <v/>
      </c>
      <c r="CC20">
        <f>+'San Juan 1'!J36</f>
        <v/>
      </c>
      <c r="CD20">
        <f>+'San Juan 2'!J36</f>
        <v/>
      </c>
      <c r="CE20">
        <f>+'Los Alamos 1'!J36</f>
        <v/>
      </c>
      <c r="CF20">
        <f>+'Pajaritos 1A'!J36</f>
        <v/>
      </c>
      <c r="CG20">
        <f>+'Alto Jahuel'!J36</f>
        <v/>
      </c>
      <c r="CH20">
        <f>+Miami!J36</f>
        <v/>
      </c>
      <c r="CI20">
        <f>+'santa adela p10'!J36</f>
        <v/>
      </c>
      <c r="CJ20">
        <f>+'El Tranque 7'!J36</f>
        <v/>
      </c>
    </row>
    <row r="21">
      <c r="A21" s="4" t="n">
        <v>20</v>
      </c>
      <c r="B21" s="59">
        <f>+'Lautaro P1'!J37</f>
        <v/>
      </c>
      <c r="C21" s="59">
        <f>+'Lautaro P2'!J37</f>
        <v/>
      </c>
      <c r="D21" s="59">
        <f>+'Satelite P6'!J37</f>
        <v/>
      </c>
      <c r="E21">
        <f>+'Satelite P7'!J37</f>
        <v/>
      </c>
      <c r="F21" s="59">
        <f>+'El Abrazo P4'!J37</f>
        <v/>
      </c>
      <c r="G21" s="59">
        <f>+'El Abrazo P5'!J37</f>
        <v/>
      </c>
      <c r="H21" s="59">
        <f>+'Sta Marta P2'!J37</f>
        <v/>
      </c>
      <c r="I21" s="59">
        <f>+'Sta Marta P3'!J37</f>
        <v/>
      </c>
      <c r="J21" s="59">
        <f>+'Sta Marta P4'!J37</f>
        <v/>
      </c>
      <c r="K21" s="59">
        <f>+'Sta Ana Chena'!J37</f>
        <v/>
      </c>
      <c r="L21" s="59">
        <f>+'Oreste Plath P1'!J37</f>
        <v/>
      </c>
      <c r="M21" s="59">
        <f>+'Oreste Plath P2'!J37</f>
        <v/>
      </c>
      <c r="N21" s="59">
        <f>+'Almendral P1A'!J37</f>
        <v/>
      </c>
      <c r="O21" s="59">
        <f>+'Almendral 2A'!J37</f>
        <v/>
      </c>
      <c r="P21" s="59">
        <f>+'Almendral 3B'!J37</f>
        <v/>
      </c>
      <c r="Q21" s="59">
        <f>+'Almendral 4A'!J37</f>
        <v/>
      </c>
      <c r="R21" s="59">
        <f>+'Almendral 6A'!J37</f>
        <v/>
      </c>
      <c r="S21" s="59">
        <f>+'Almendral 7'!J37</f>
        <v/>
      </c>
      <c r="T21" s="59">
        <f>+'Almendral 8'!J37</f>
        <v/>
      </c>
      <c r="U21" s="59">
        <f>+'Almendral 9'!J37</f>
        <v/>
      </c>
      <c r="V21" s="59">
        <f>+'Maipu Centro P1'!J37</f>
        <v/>
      </c>
      <c r="W21" s="59">
        <f>+'Maipu Centro P2'!J37</f>
        <v/>
      </c>
      <c r="X21" s="59">
        <f>+'Cerrillos1 P2A'!J37</f>
        <v/>
      </c>
      <c r="Y21" s="59">
        <f>+'Cerrillos1 P3A'!J37</f>
        <v/>
      </c>
      <c r="Z21" s="59">
        <f>+'Cerrillos1 P4A'!J37</f>
        <v/>
      </c>
      <c r="AA21" s="59">
        <f>+'Cerrillos1 P6'!J37</f>
        <v/>
      </c>
      <c r="AB21" s="59">
        <f>+'Cerrillos2 P1'!J37</f>
        <v/>
      </c>
      <c r="AC21" s="59">
        <f>+'Cerrillos2 P2'!J37</f>
        <v/>
      </c>
      <c r="AD21" s="59">
        <f>+'Versalles1 P1'!J37</f>
        <v/>
      </c>
      <c r="AE21" s="59">
        <f>+'Versalles1 P2'!J37</f>
        <v/>
      </c>
      <c r="AF21" s="59">
        <f>+'Versalles1 P3'!J37</f>
        <v/>
      </c>
      <c r="AG21" s="59">
        <f>+'Versalles2 P1'!J37</f>
        <v/>
      </c>
      <c r="AH21" s="59">
        <f>+'Versalles2 P2'!J37</f>
        <v/>
      </c>
      <c r="AI21" s="59">
        <f>+'Alessandri P1A'!J37</f>
        <v/>
      </c>
      <c r="AJ21" s="59">
        <f>+'Alessandri P2A'!J37</f>
        <v/>
      </c>
      <c r="AK21" s="59">
        <f>+'San Jose de Chuchunco P1A'!J37</f>
        <v/>
      </c>
      <c r="AL21" s="59">
        <f>+'San Jose de Chuchunco P2A'!J37</f>
        <v/>
      </c>
      <c r="AM21" s="59">
        <f>+'San Jose de Chuchunco P3A'!J37</f>
        <v/>
      </c>
      <c r="AN21" s="59">
        <f>+'San Jose de Chuchunco P4A'!J37</f>
        <v/>
      </c>
      <c r="AO21" s="59">
        <f>+'San Jose de Chuchunco P5'!J37</f>
        <v/>
      </c>
      <c r="AP21" s="59">
        <f>+'Jahuel P1'!J37</f>
        <v/>
      </c>
      <c r="AQ21" s="59">
        <f>+'Jahuel P2'!J37</f>
        <v/>
      </c>
      <c r="AR21" s="59">
        <f>+'Jahuel P3'!J37</f>
        <v/>
      </c>
      <c r="AS21" s="59">
        <f>+'Jahuel P4'!J37</f>
        <v/>
      </c>
      <c r="AT21" s="59">
        <f>+'Jardin1 P1A'!J37</f>
        <v/>
      </c>
      <c r="AU21" s="59">
        <f>+'Jardin1 P2A'!J37</f>
        <v/>
      </c>
      <c r="AV21" s="59">
        <f>+'Jardin1 P5'!J37</f>
        <v/>
      </c>
      <c r="AW21" s="59">
        <f>+'Jardin2 P2'!J37</f>
        <v/>
      </c>
      <c r="AX21" s="59">
        <f>+'Jardin2 P3'!J37</f>
        <v/>
      </c>
      <c r="AY21" s="59">
        <f>+'Jardin2 P4'!J37</f>
        <v/>
      </c>
      <c r="AZ21" s="59">
        <f>+'Jardin2 P5'!J37</f>
        <v/>
      </c>
      <c r="BA21" s="59">
        <f>+'Los Bosquinos P1'!J37</f>
        <v/>
      </c>
      <c r="BB21" s="59">
        <f>+'Los Bosquinos P2'!J37</f>
        <v/>
      </c>
      <c r="BC21" s="59">
        <f>+'Santa Adela P1A'!J37</f>
        <v/>
      </c>
      <c r="BD21" s="59">
        <f>+'Santa Adela P2A'!J37</f>
        <v/>
      </c>
      <c r="BE21" s="59">
        <f>+'Santa Adela P3A'!J37</f>
        <v/>
      </c>
      <c r="BF21" s="59">
        <f>+'Santa Adela P6A'!J37</f>
        <v/>
      </c>
      <c r="BG21" s="59">
        <f>+'Santa Adela P8A'!J37</f>
        <v/>
      </c>
      <c r="BH21" s="59">
        <f>+'Santa Adela P9'!J37</f>
        <v/>
      </c>
      <c r="BI21" s="59">
        <f>+'Escobar Williams P2A'!J37</f>
        <v/>
      </c>
      <c r="BJ21" s="59">
        <f>+'Escobar Williams P3A'!J37</f>
        <v/>
      </c>
      <c r="BK21" s="59">
        <f>+'Vista Alegre P2'!J37</f>
        <v/>
      </c>
      <c r="BL21" s="59">
        <f>+'Vista Alegre P3'!J37</f>
        <v/>
      </c>
      <c r="BM21" s="59">
        <f>+'Vista Alegre P4A'!J37</f>
        <v/>
      </c>
      <c r="BN21" s="59">
        <f>+'Vista Alegre P5'!J37</f>
        <v/>
      </c>
      <c r="BO21" s="59">
        <f>+'Los Presidentes P5'!J37</f>
        <v/>
      </c>
      <c r="BP21" s="59">
        <f>+'Los Presidentes P6'!J37</f>
        <v/>
      </c>
      <c r="BQ21" s="59">
        <f>+'Lo Errazuriz P1A'!J37</f>
        <v/>
      </c>
      <c r="BR21" s="59">
        <f>+'Lo Errazuriz P2A'!J37</f>
        <v/>
      </c>
      <c r="BS21" s="59">
        <f>+'Lo Errazuriz P6'!J37</f>
        <v/>
      </c>
      <c r="BT21" s="59">
        <f>+'San Luis P1'!J37</f>
        <v/>
      </c>
      <c r="BU21" s="59">
        <f>+'San Luis P2A'!J37</f>
        <v/>
      </c>
      <c r="BV21" s="59">
        <f>+'San Luis P3A'!J37</f>
        <v/>
      </c>
      <c r="BW21" s="59">
        <f>+'El Tranque P1'!J37</f>
        <v/>
      </c>
      <c r="BX21" s="59">
        <f>+'El Tranque P2A'!J37</f>
        <v/>
      </c>
      <c r="BY21" s="59">
        <f>+'El Tranque P3A'!J37</f>
        <v/>
      </c>
      <c r="BZ21" s="59">
        <f>+'El Tranque P4A'!J37</f>
        <v/>
      </c>
      <c r="CA21" s="59">
        <f>+'El Tranque P5A'!J37</f>
        <v/>
      </c>
      <c r="CB21" s="59">
        <f>+'El tranque P6A'!J37</f>
        <v/>
      </c>
      <c r="CC21">
        <f>+'San Juan 1'!J37</f>
        <v/>
      </c>
      <c r="CD21">
        <f>+'San Juan 2'!J37</f>
        <v/>
      </c>
      <c r="CE21">
        <f>+'Los Alamos 1'!J37</f>
        <v/>
      </c>
      <c r="CF21">
        <f>+'Pajaritos 1A'!J37</f>
        <v/>
      </c>
      <c r="CG21">
        <f>+'Alto Jahuel'!J37</f>
        <v/>
      </c>
      <c r="CH21">
        <f>+Miami!J37</f>
        <v/>
      </c>
      <c r="CI21">
        <f>+'santa adela p10'!J37</f>
        <v/>
      </c>
      <c r="CJ21">
        <f>+'El Tranque 7'!J37</f>
        <v/>
      </c>
    </row>
    <row r="22">
      <c r="A22" s="4" t="n">
        <v>21</v>
      </c>
      <c r="B22" s="59">
        <f>+'Lautaro P1'!J38</f>
        <v/>
      </c>
      <c r="C22" s="59">
        <f>+'Lautaro P2'!J38</f>
        <v/>
      </c>
      <c r="D22" s="59">
        <f>+'Satelite P6'!J38</f>
        <v/>
      </c>
      <c r="E22">
        <f>+'Satelite P7'!J38</f>
        <v/>
      </c>
      <c r="F22" s="59">
        <f>+'El Abrazo P4'!J38</f>
        <v/>
      </c>
      <c r="G22" s="59">
        <f>+'El Abrazo P5'!J38</f>
        <v/>
      </c>
      <c r="H22" s="59">
        <f>+'Sta Marta P2'!J38</f>
        <v/>
      </c>
      <c r="I22" s="59">
        <f>+'Sta Marta P3'!J38</f>
        <v/>
      </c>
      <c r="J22" s="59">
        <f>+'Sta Marta P4'!J38</f>
        <v/>
      </c>
      <c r="K22" s="59">
        <f>+'Sta Ana Chena'!J38</f>
        <v/>
      </c>
      <c r="L22" s="59">
        <f>+'Oreste Plath P1'!J38</f>
        <v/>
      </c>
      <c r="M22" s="59">
        <f>+'Oreste Plath P2'!J38</f>
        <v/>
      </c>
      <c r="N22" s="59">
        <f>+'Almendral P1A'!J38</f>
        <v/>
      </c>
      <c r="O22" s="59">
        <f>+'Almendral 2A'!J38</f>
        <v/>
      </c>
      <c r="P22" s="59">
        <f>+'Almendral 3B'!J38</f>
        <v/>
      </c>
      <c r="Q22" s="59">
        <f>+'Almendral 4A'!J38</f>
        <v/>
      </c>
      <c r="R22" s="59">
        <f>+'Almendral 6A'!J38</f>
        <v/>
      </c>
      <c r="S22" s="59">
        <f>+'Almendral 7'!J38</f>
        <v/>
      </c>
      <c r="T22" s="59">
        <f>+'Almendral 8'!J38</f>
        <v/>
      </c>
      <c r="U22" s="59">
        <f>+'Almendral 9'!J38</f>
        <v/>
      </c>
      <c r="V22" s="59">
        <f>+'Maipu Centro P1'!J38</f>
        <v/>
      </c>
      <c r="W22" s="59">
        <f>+'Maipu Centro P2'!J38</f>
        <v/>
      </c>
      <c r="X22" s="59">
        <f>+'Cerrillos1 P2A'!J38</f>
        <v/>
      </c>
      <c r="Y22" s="59">
        <f>+'Cerrillos1 P3A'!J38</f>
        <v/>
      </c>
      <c r="Z22" s="59">
        <f>+'Cerrillos1 P4A'!J38</f>
        <v/>
      </c>
      <c r="AA22" s="59">
        <f>+'Cerrillos1 P6'!J38</f>
        <v/>
      </c>
      <c r="AB22" s="59">
        <f>+'Cerrillos2 P1'!J38</f>
        <v/>
      </c>
      <c r="AC22" s="59">
        <f>+'Cerrillos2 P2'!J38</f>
        <v/>
      </c>
      <c r="AD22" s="59">
        <f>+'Versalles1 P1'!J38</f>
        <v/>
      </c>
      <c r="AE22" s="59">
        <f>+'Versalles1 P2'!J38</f>
        <v/>
      </c>
      <c r="AF22" s="59">
        <f>+'Versalles1 P3'!J38</f>
        <v/>
      </c>
      <c r="AG22" s="59">
        <f>+'Versalles2 P1'!J38</f>
        <v/>
      </c>
      <c r="AH22" s="59">
        <f>+'Versalles2 P2'!J38</f>
        <v/>
      </c>
      <c r="AI22" s="59">
        <f>+'Alessandri P1A'!J38</f>
        <v/>
      </c>
      <c r="AJ22" s="59">
        <f>+'Alessandri P2A'!J38</f>
        <v/>
      </c>
      <c r="AK22" s="59">
        <f>+'San Jose de Chuchunco P1A'!J38</f>
        <v/>
      </c>
      <c r="AL22" s="59">
        <f>+'San Jose de Chuchunco P2A'!J38</f>
        <v/>
      </c>
      <c r="AM22" s="59">
        <f>+'San Jose de Chuchunco P3A'!J38</f>
        <v/>
      </c>
      <c r="AN22" s="59">
        <f>+'San Jose de Chuchunco P4A'!J38</f>
        <v/>
      </c>
      <c r="AO22" s="59">
        <f>+'San Jose de Chuchunco P5'!J38</f>
        <v/>
      </c>
      <c r="AP22" s="59">
        <f>+'Jahuel P1'!J38</f>
        <v/>
      </c>
      <c r="AQ22" s="59">
        <f>+'Jahuel P2'!J38</f>
        <v/>
      </c>
      <c r="AR22" s="59">
        <f>+'Jahuel P3'!J38</f>
        <v/>
      </c>
      <c r="AS22" s="59">
        <f>+'Jahuel P4'!J38</f>
        <v/>
      </c>
      <c r="AT22" s="59">
        <f>+'Jardin1 P1A'!J38</f>
        <v/>
      </c>
      <c r="AU22" s="59">
        <f>+'Jardin1 P2A'!J38</f>
        <v/>
      </c>
      <c r="AV22" s="59">
        <f>+'Jardin1 P5'!J38</f>
        <v/>
      </c>
      <c r="AW22" s="59">
        <f>+'Jardin2 P2'!J38</f>
        <v/>
      </c>
      <c r="AX22" s="59">
        <f>+'Jardin2 P3'!J38</f>
        <v/>
      </c>
      <c r="AY22" s="59">
        <f>+'Jardin2 P4'!J38</f>
        <v/>
      </c>
      <c r="AZ22" s="59">
        <f>+'Jardin2 P5'!J38</f>
        <v/>
      </c>
      <c r="BA22" s="59">
        <f>+'Los Bosquinos P1'!J38</f>
        <v/>
      </c>
      <c r="BB22" s="59">
        <f>+'Los Bosquinos P2'!J38</f>
        <v/>
      </c>
      <c r="BC22" s="59">
        <f>+'Santa Adela P1A'!J38</f>
        <v/>
      </c>
      <c r="BD22" s="59">
        <f>+'Santa Adela P2A'!J38</f>
        <v/>
      </c>
      <c r="BE22" s="59">
        <f>+'Santa Adela P3A'!J38</f>
        <v/>
      </c>
      <c r="BF22" s="59">
        <f>+'Santa Adela P6A'!J38</f>
        <v/>
      </c>
      <c r="BG22" s="59">
        <f>+'Santa Adela P8A'!J38</f>
        <v/>
      </c>
      <c r="BH22" s="59">
        <f>+'Santa Adela P9'!J38</f>
        <v/>
      </c>
      <c r="BI22" s="59">
        <f>+'Escobar Williams P2A'!J38</f>
        <v/>
      </c>
      <c r="BJ22" s="59">
        <f>+'Escobar Williams P3A'!J38</f>
        <v/>
      </c>
      <c r="BK22" s="59">
        <f>+'Vista Alegre P2'!J38</f>
        <v/>
      </c>
      <c r="BL22" s="59">
        <f>+'Vista Alegre P3'!J38</f>
        <v/>
      </c>
      <c r="BM22" s="59">
        <f>+'Vista Alegre P4A'!J38</f>
        <v/>
      </c>
      <c r="BN22" s="59">
        <f>+'Vista Alegre P5'!J38</f>
        <v/>
      </c>
      <c r="BO22" s="59">
        <f>+'Los Presidentes P5'!J38</f>
        <v/>
      </c>
      <c r="BP22" s="59">
        <f>+'Los Presidentes P6'!J38</f>
        <v/>
      </c>
      <c r="BQ22" s="59">
        <f>+'Lo Errazuriz P1A'!J38</f>
        <v/>
      </c>
      <c r="BR22" s="59">
        <f>+'Lo Errazuriz P2A'!J38</f>
        <v/>
      </c>
      <c r="BS22" s="59">
        <f>+'Lo Errazuriz P6'!J38</f>
        <v/>
      </c>
      <c r="BT22" s="59">
        <f>+'San Luis P1'!J38</f>
        <v/>
      </c>
      <c r="BU22" s="59">
        <f>+'San Luis P2A'!J38</f>
        <v/>
      </c>
      <c r="BV22" s="59">
        <f>+'San Luis P3A'!J38</f>
        <v/>
      </c>
      <c r="BW22" s="59">
        <f>+'El Tranque P1'!J38</f>
        <v/>
      </c>
      <c r="BX22" s="59">
        <f>+'El Tranque P2A'!J38</f>
        <v/>
      </c>
      <c r="BY22" s="59">
        <f>+'El Tranque P3A'!J38</f>
        <v/>
      </c>
      <c r="BZ22" s="59">
        <f>+'El Tranque P4A'!J38</f>
        <v/>
      </c>
      <c r="CA22" s="59">
        <f>+'El Tranque P5A'!J38</f>
        <v/>
      </c>
      <c r="CB22" s="59">
        <f>+'El tranque P6A'!J38</f>
        <v/>
      </c>
      <c r="CC22">
        <f>+'San Juan 1'!J38</f>
        <v/>
      </c>
      <c r="CD22">
        <f>+'San Juan 2'!J38</f>
        <v/>
      </c>
      <c r="CE22">
        <f>+'Los Alamos 1'!J38</f>
        <v/>
      </c>
      <c r="CF22">
        <f>+'Pajaritos 1A'!J38</f>
        <v/>
      </c>
      <c r="CG22">
        <f>+'Alto Jahuel'!J38</f>
        <v/>
      </c>
      <c r="CH22">
        <f>+Miami!J38</f>
        <v/>
      </c>
      <c r="CI22">
        <f>+'santa adela p10'!J38</f>
        <v/>
      </c>
      <c r="CJ22">
        <f>+'El Tranque 7'!J38</f>
        <v/>
      </c>
    </row>
    <row r="23">
      <c r="A23" s="4" t="n">
        <v>22</v>
      </c>
      <c r="B23" s="59">
        <f>+'Lautaro P1'!J39</f>
        <v/>
      </c>
      <c r="C23" s="59">
        <f>+'Lautaro P2'!J39</f>
        <v/>
      </c>
      <c r="D23" s="59">
        <f>+'Satelite P6'!J39</f>
        <v/>
      </c>
      <c r="E23">
        <f>+'Satelite P7'!J39</f>
        <v/>
      </c>
      <c r="F23" s="59">
        <f>+'El Abrazo P4'!J39</f>
        <v/>
      </c>
      <c r="G23" s="59">
        <f>+'El Abrazo P5'!J39</f>
        <v/>
      </c>
      <c r="H23" s="59">
        <f>+'Sta Marta P2'!J39</f>
        <v/>
      </c>
      <c r="I23" s="59">
        <f>+'Sta Marta P3'!J39</f>
        <v/>
      </c>
      <c r="J23" s="59">
        <f>+'Sta Marta P4'!J39</f>
        <v/>
      </c>
      <c r="K23" s="59">
        <f>+'Sta Ana Chena'!J39</f>
        <v/>
      </c>
      <c r="L23" s="59">
        <f>+'Oreste Plath P1'!J39</f>
        <v/>
      </c>
      <c r="M23" s="59">
        <f>+'Oreste Plath P2'!J39</f>
        <v/>
      </c>
      <c r="N23" s="59">
        <f>+'Almendral P1A'!J39</f>
        <v/>
      </c>
      <c r="O23" s="59">
        <f>+'Almendral 2A'!J39</f>
        <v/>
      </c>
      <c r="P23" s="59">
        <f>+'Almendral 3B'!J39</f>
        <v/>
      </c>
      <c r="Q23" s="59">
        <f>+'Almendral 4A'!J39</f>
        <v/>
      </c>
      <c r="R23" s="59">
        <f>+'Almendral 6A'!J39</f>
        <v/>
      </c>
      <c r="S23" s="59">
        <f>+'Almendral 7'!J39</f>
        <v/>
      </c>
      <c r="T23" s="59">
        <f>+'Almendral 8'!J39</f>
        <v/>
      </c>
      <c r="U23" s="59">
        <f>+'Almendral 9'!J39</f>
        <v/>
      </c>
      <c r="V23" s="59">
        <f>+'Maipu Centro P1'!J39</f>
        <v/>
      </c>
      <c r="W23" s="59">
        <f>+'Maipu Centro P2'!J39</f>
        <v/>
      </c>
      <c r="X23" s="59">
        <f>+'Cerrillos1 P2A'!J39</f>
        <v/>
      </c>
      <c r="Y23" s="59">
        <f>+'Cerrillos1 P3A'!J39</f>
        <v/>
      </c>
      <c r="Z23" s="59">
        <f>+'Cerrillos1 P4A'!J39</f>
        <v/>
      </c>
      <c r="AA23" s="59">
        <f>+'Cerrillos1 P6'!J39</f>
        <v/>
      </c>
      <c r="AB23" s="59">
        <f>+'Cerrillos2 P1'!J39</f>
        <v/>
      </c>
      <c r="AC23" s="59">
        <f>+'Cerrillos2 P2'!J39</f>
        <v/>
      </c>
      <c r="AD23" s="59">
        <f>+'Versalles1 P1'!J39</f>
        <v/>
      </c>
      <c r="AE23" s="59">
        <f>+'Versalles1 P2'!J39</f>
        <v/>
      </c>
      <c r="AF23" s="59">
        <f>+'Versalles1 P3'!J39</f>
        <v/>
      </c>
      <c r="AG23" s="59">
        <f>+'Versalles2 P1'!J39</f>
        <v/>
      </c>
      <c r="AH23" s="59">
        <f>+'Versalles2 P2'!J39</f>
        <v/>
      </c>
      <c r="AI23" s="59">
        <f>+'Alessandri P1A'!J39</f>
        <v/>
      </c>
      <c r="AJ23" s="59">
        <f>+'Alessandri P2A'!J39</f>
        <v/>
      </c>
      <c r="AK23" s="59">
        <f>+'San Jose de Chuchunco P1A'!J39</f>
        <v/>
      </c>
      <c r="AL23" s="59">
        <f>+'San Jose de Chuchunco P2A'!J39</f>
        <v/>
      </c>
      <c r="AM23" s="59">
        <f>+'San Jose de Chuchunco P3A'!J39</f>
        <v/>
      </c>
      <c r="AN23" s="59">
        <f>+'San Jose de Chuchunco P4A'!J39</f>
        <v/>
      </c>
      <c r="AO23" s="59">
        <f>+'San Jose de Chuchunco P5'!J39</f>
        <v/>
      </c>
      <c r="AP23" s="59">
        <f>+'Jahuel P1'!J39</f>
        <v/>
      </c>
      <c r="AQ23" s="59">
        <f>+'Jahuel P2'!J39</f>
        <v/>
      </c>
      <c r="AR23" s="59">
        <f>+'Jahuel P3'!J39</f>
        <v/>
      </c>
      <c r="AS23" s="59">
        <f>+'Jahuel P4'!J39</f>
        <v/>
      </c>
      <c r="AT23" s="59">
        <f>+'Jardin1 P1A'!J39</f>
        <v/>
      </c>
      <c r="AU23" s="59">
        <f>+'Jardin1 P2A'!J39</f>
        <v/>
      </c>
      <c r="AV23" s="59">
        <f>+'Jardin1 P5'!J39</f>
        <v/>
      </c>
      <c r="AW23" s="59">
        <f>+'Jardin2 P2'!J39</f>
        <v/>
      </c>
      <c r="AX23" s="59">
        <f>+'Jardin2 P3'!J39</f>
        <v/>
      </c>
      <c r="AY23" s="59">
        <f>+'Jardin2 P4'!J39</f>
        <v/>
      </c>
      <c r="AZ23" s="59">
        <f>+'Jardin2 P5'!J39</f>
        <v/>
      </c>
      <c r="BA23" s="59">
        <f>+'Los Bosquinos P1'!J39</f>
        <v/>
      </c>
      <c r="BB23" s="59">
        <f>+'Los Bosquinos P2'!J39</f>
        <v/>
      </c>
      <c r="BC23" s="59">
        <f>+'Santa Adela P1A'!J39</f>
        <v/>
      </c>
      <c r="BD23" s="59">
        <f>+'Santa Adela P2A'!J39</f>
        <v/>
      </c>
      <c r="BE23" s="59">
        <f>+'Santa Adela P3A'!J39</f>
        <v/>
      </c>
      <c r="BF23" s="59">
        <f>+'Santa Adela P6A'!J39</f>
        <v/>
      </c>
      <c r="BG23" s="59">
        <f>+'Santa Adela P8A'!J39</f>
        <v/>
      </c>
      <c r="BH23" s="59">
        <f>+'Santa Adela P9'!J39</f>
        <v/>
      </c>
      <c r="BI23" s="59">
        <f>+'Escobar Williams P2A'!J39</f>
        <v/>
      </c>
      <c r="BJ23" s="59">
        <f>+'Escobar Williams P3A'!J39</f>
        <v/>
      </c>
      <c r="BK23" s="59">
        <f>+'Vista Alegre P2'!J39</f>
        <v/>
      </c>
      <c r="BL23" s="59">
        <f>+'Vista Alegre P3'!J39</f>
        <v/>
      </c>
      <c r="BM23" s="59">
        <f>+'Vista Alegre P4A'!J39</f>
        <v/>
      </c>
      <c r="BN23" s="59">
        <f>+'Vista Alegre P5'!J39</f>
        <v/>
      </c>
      <c r="BO23" s="59">
        <f>+'Los Presidentes P5'!J39</f>
        <v/>
      </c>
      <c r="BP23" s="59">
        <f>+'Los Presidentes P6'!J39</f>
        <v/>
      </c>
      <c r="BQ23" s="59">
        <f>+'Lo Errazuriz P1A'!J39</f>
        <v/>
      </c>
      <c r="BR23" s="59">
        <f>+'Lo Errazuriz P2A'!J39</f>
        <v/>
      </c>
      <c r="BS23" s="59">
        <f>+'Lo Errazuriz P6'!J39</f>
        <v/>
      </c>
      <c r="BT23" s="59">
        <f>+'San Luis P1'!J39</f>
        <v/>
      </c>
      <c r="BU23" s="59">
        <f>+'San Luis P2A'!J39</f>
        <v/>
      </c>
      <c r="BV23" s="59">
        <f>+'San Luis P3A'!J39</f>
        <v/>
      </c>
      <c r="BW23" s="59">
        <f>+'El Tranque P1'!J39</f>
        <v/>
      </c>
      <c r="BX23" s="59">
        <f>+'El Tranque P2A'!J39</f>
        <v/>
      </c>
      <c r="BY23" s="59">
        <f>+'El Tranque P3A'!J39</f>
        <v/>
      </c>
      <c r="BZ23" s="59">
        <f>+'El Tranque P4A'!J39</f>
        <v/>
      </c>
      <c r="CA23" s="59">
        <f>+'El Tranque P5A'!J39</f>
        <v/>
      </c>
      <c r="CB23" s="59">
        <f>+'El tranque P6A'!J39</f>
        <v/>
      </c>
      <c r="CC23">
        <f>+'San Juan 1'!J39</f>
        <v/>
      </c>
      <c r="CD23">
        <f>+'San Juan 2'!J39</f>
        <v/>
      </c>
      <c r="CE23">
        <f>+'Los Alamos 1'!J39</f>
        <v/>
      </c>
      <c r="CF23">
        <f>+'Pajaritos 1A'!J39</f>
        <v/>
      </c>
      <c r="CG23">
        <f>+'Alto Jahuel'!J39</f>
        <v/>
      </c>
      <c r="CH23">
        <f>+Miami!J39</f>
        <v/>
      </c>
      <c r="CI23">
        <f>+'santa adela p10'!J39</f>
        <v/>
      </c>
      <c r="CJ23">
        <f>+'El Tranque 7'!J39</f>
        <v/>
      </c>
    </row>
    <row r="24">
      <c r="A24" s="4" t="n">
        <v>23</v>
      </c>
      <c r="B24" s="59">
        <f>+'Lautaro P1'!J40</f>
        <v/>
      </c>
      <c r="C24" s="59">
        <f>+'Lautaro P2'!J40</f>
        <v/>
      </c>
      <c r="D24" s="59">
        <f>+'Satelite P6'!J40</f>
        <v/>
      </c>
      <c r="E24">
        <f>+'Satelite P7'!J40</f>
        <v/>
      </c>
      <c r="F24" s="59">
        <f>+'El Abrazo P4'!J40</f>
        <v/>
      </c>
      <c r="G24" s="59">
        <f>+'El Abrazo P5'!J40</f>
        <v/>
      </c>
      <c r="H24" s="59">
        <f>+'Sta Marta P2'!J40</f>
        <v/>
      </c>
      <c r="I24" s="59">
        <f>+'Sta Marta P3'!J40</f>
        <v/>
      </c>
      <c r="J24" s="59">
        <f>+'Sta Marta P4'!J40</f>
        <v/>
      </c>
      <c r="K24" s="59">
        <f>+'Sta Ana Chena'!J40</f>
        <v/>
      </c>
      <c r="L24" s="59">
        <f>+'Oreste Plath P1'!J40</f>
        <v/>
      </c>
      <c r="M24" s="59">
        <f>+'Oreste Plath P2'!J40</f>
        <v/>
      </c>
      <c r="N24" s="59">
        <f>+'Almendral P1A'!J40</f>
        <v/>
      </c>
      <c r="O24" s="59">
        <f>+'Almendral 2A'!J40</f>
        <v/>
      </c>
      <c r="P24" s="59">
        <f>+'Almendral 3B'!J40</f>
        <v/>
      </c>
      <c r="Q24" s="59">
        <f>+'Almendral 4A'!J40</f>
        <v/>
      </c>
      <c r="R24" s="59">
        <f>+'Almendral 6A'!J40</f>
        <v/>
      </c>
      <c r="S24" s="59">
        <f>+'Almendral 7'!J40</f>
        <v/>
      </c>
      <c r="T24" s="59">
        <f>+'Almendral 8'!J40</f>
        <v/>
      </c>
      <c r="U24" s="59">
        <f>+'Almendral 9'!J40</f>
        <v/>
      </c>
      <c r="V24" s="59">
        <f>+'Maipu Centro P1'!J40</f>
        <v/>
      </c>
      <c r="W24" s="59">
        <f>+'Maipu Centro P2'!J40</f>
        <v/>
      </c>
      <c r="X24" s="59">
        <f>+'Cerrillos1 P2A'!J40</f>
        <v/>
      </c>
      <c r="Y24" s="59">
        <f>+'Cerrillos1 P3A'!J40</f>
        <v/>
      </c>
      <c r="Z24" s="59">
        <f>+'Cerrillos1 P4A'!J40</f>
        <v/>
      </c>
      <c r="AA24" s="59">
        <f>+'Cerrillos1 P6'!J40</f>
        <v/>
      </c>
      <c r="AB24" s="59">
        <f>+'Cerrillos2 P1'!J40</f>
        <v/>
      </c>
      <c r="AC24" s="59">
        <f>+'Cerrillos2 P2'!J40</f>
        <v/>
      </c>
      <c r="AD24" s="59">
        <f>+'Versalles1 P1'!J40</f>
        <v/>
      </c>
      <c r="AE24" s="59">
        <f>+'Versalles1 P2'!J40</f>
        <v/>
      </c>
      <c r="AF24" s="59">
        <f>+'Versalles1 P3'!J40</f>
        <v/>
      </c>
      <c r="AG24" s="59">
        <f>+'Versalles2 P1'!J40</f>
        <v/>
      </c>
      <c r="AH24" s="59">
        <f>+'Versalles2 P2'!J40</f>
        <v/>
      </c>
      <c r="AI24" s="59">
        <f>+'Alessandri P1A'!J40</f>
        <v/>
      </c>
      <c r="AJ24" s="59">
        <f>+'Alessandri P2A'!J40</f>
        <v/>
      </c>
      <c r="AK24" s="59">
        <f>+'San Jose de Chuchunco P1A'!J40</f>
        <v/>
      </c>
      <c r="AL24" s="59">
        <f>+'San Jose de Chuchunco P2A'!J40</f>
        <v/>
      </c>
      <c r="AM24" s="59">
        <f>+'San Jose de Chuchunco P3A'!J40</f>
        <v/>
      </c>
      <c r="AN24" s="59">
        <f>+'San Jose de Chuchunco P4A'!J40</f>
        <v/>
      </c>
      <c r="AO24" s="59">
        <f>+'San Jose de Chuchunco P5'!J40</f>
        <v/>
      </c>
      <c r="AP24" s="59">
        <f>+'Jahuel P1'!J40</f>
        <v/>
      </c>
      <c r="AQ24" s="59">
        <f>+'Jahuel P2'!J40</f>
        <v/>
      </c>
      <c r="AR24" s="59">
        <f>+'Jahuel P3'!J40</f>
        <v/>
      </c>
      <c r="AS24" s="59">
        <f>+'Jahuel P4'!J40</f>
        <v/>
      </c>
      <c r="AT24" s="59">
        <f>+'Jardin1 P1A'!J40</f>
        <v/>
      </c>
      <c r="AU24" s="59">
        <f>+'Jardin1 P2A'!J40</f>
        <v/>
      </c>
      <c r="AV24" s="59">
        <f>+'Jardin1 P5'!J40</f>
        <v/>
      </c>
      <c r="AW24" s="59">
        <f>+'Jardin2 P2'!J40</f>
        <v/>
      </c>
      <c r="AX24" s="59">
        <f>+'Jardin2 P3'!J40</f>
        <v/>
      </c>
      <c r="AY24" s="59">
        <f>+'Jardin2 P4'!J40</f>
        <v/>
      </c>
      <c r="AZ24" s="59">
        <f>+'Jardin2 P5'!J40</f>
        <v/>
      </c>
      <c r="BA24" s="59">
        <f>+'Los Bosquinos P1'!J40</f>
        <v/>
      </c>
      <c r="BB24" s="59">
        <f>+'Los Bosquinos P2'!J40</f>
        <v/>
      </c>
      <c r="BC24" s="59">
        <f>+'Santa Adela P1A'!J40</f>
        <v/>
      </c>
      <c r="BD24" s="59">
        <f>+'Santa Adela P2A'!J40</f>
        <v/>
      </c>
      <c r="BE24" s="59">
        <f>+'Santa Adela P3A'!J40</f>
        <v/>
      </c>
      <c r="BF24" s="59">
        <f>+'Santa Adela P6A'!J40</f>
        <v/>
      </c>
      <c r="BG24" s="59">
        <f>+'Santa Adela P8A'!J40</f>
        <v/>
      </c>
      <c r="BH24" s="59">
        <f>+'Santa Adela P9'!J40</f>
        <v/>
      </c>
      <c r="BI24" s="59">
        <f>+'Escobar Williams P2A'!J40</f>
        <v/>
      </c>
      <c r="BJ24" s="59">
        <f>+'Escobar Williams P3A'!J40</f>
        <v/>
      </c>
      <c r="BK24" s="59">
        <f>+'Vista Alegre P2'!J40</f>
        <v/>
      </c>
      <c r="BL24" s="59">
        <f>+'Vista Alegre P3'!J40</f>
        <v/>
      </c>
      <c r="BM24" s="59">
        <f>+'Vista Alegre P4A'!J40</f>
        <v/>
      </c>
      <c r="BN24" s="59">
        <f>+'Vista Alegre P5'!J40</f>
        <v/>
      </c>
      <c r="BO24" s="59">
        <f>+'Los Presidentes P5'!J40</f>
        <v/>
      </c>
      <c r="BP24" s="59">
        <f>+'Los Presidentes P6'!J40</f>
        <v/>
      </c>
      <c r="BQ24" s="59">
        <f>+'Lo Errazuriz P1A'!J40</f>
        <v/>
      </c>
      <c r="BR24" s="59">
        <f>+'Lo Errazuriz P2A'!J40</f>
        <v/>
      </c>
      <c r="BS24" s="59">
        <f>+'Lo Errazuriz P6'!J40</f>
        <v/>
      </c>
      <c r="BT24" s="59">
        <f>+'San Luis P1'!J40</f>
        <v/>
      </c>
      <c r="BU24" s="59">
        <f>+'San Luis P2A'!J40</f>
        <v/>
      </c>
      <c r="BV24" s="59">
        <f>+'San Luis P3A'!J40</f>
        <v/>
      </c>
      <c r="BW24" s="59">
        <f>+'El Tranque P1'!J40</f>
        <v/>
      </c>
      <c r="BX24" s="59">
        <f>+'El Tranque P2A'!J40</f>
        <v/>
      </c>
      <c r="BY24" s="59">
        <f>+'El Tranque P3A'!J40</f>
        <v/>
      </c>
      <c r="BZ24" s="59">
        <f>+'El Tranque P4A'!J40</f>
        <v/>
      </c>
      <c r="CA24" s="59">
        <f>+'El Tranque P5A'!J40</f>
        <v/>
      </c>
      <c r="CB24" s="59">
        <f>+'El tranque P6A'!J40</f>
        <v/>
      </c>
      <c r="CC24">
        <f>+'San Juan 1'!J40</f>
        <v/>
      </c>
      <c r="CD24">
        <f>+'San Juan 2'!J40</f>
        <v/>
      </c>
      <c r="CE24">
        <f>+'Los Alamos 1'!J40</f>
        <v/>
      </c>
      <c r="CF24">
        <f>+'Pajaritos 1A'!J40</f>
        <v/>
      </c>
      <c r="CG24">
        <f>+'Alto Jahuel'!J40</f>
        <v/>
      </c>
      <c r="CH24">
        <f>+Miami!J40</f>
        <v/>
      </c>
      <c r="CI24">
        <f>+'santa adela p10'!J40</f>
        <v/>
      </c>
      <c r="CJ24">
        <f>+'El Tranque 7'!J40</f>
        <v/>
      </c>
    </row>
    <row r="25">
      <c r="A25" s="4" t="n">
        <v>24</v>
      </c>
      <c r="B25" s="59">
        <f>+'Lautaro P1'!J41</f>
        <v/>
      </c>
      <c r="C25" s="59">
        <f>+'Lautaro P2'!J41</f>
        <v/>
      </c>
      <c r="D25" s="59">
        <f>+'Satelite P6'!J41</f>
        <v/>
      </c>
      <c r="E25">
        <f>+'Satelite P7'!J41</f>
        <v/>
      </c>
      <c r="F25" s="59">
        <f>+'El Abrazo P4'!J41</f>
        <v/>
      </c>
      <c r="G25" s="59">
        <f>+'El Abrazo P5'!J41</f>
        <v/>
      </c>
      <c r="H25" s="59">
        <f>+'Sta Marta P2'!J41</f>
        <v/>
      </c>
      <c r="I25" s="59">
        <f>+'Sta Marta P3'!J41</f>
        <v/>
      </c>
      <c r="J25" s="59">
        <f>+'Sta Marta P4'!J41</f>
        <v/>
      </c>
      <c r="K25" s="59">
        <f>+'Sta Ana Chena'!J41</f>
        <v/>
      </c>
      <c r="L25" s="59">
        <f>+'Oreste Plath P1'!J41</f>
        <v/>
      </c>
      <c r="M25" s="59">
        <f>+'Oreste Plath P2'!J41</f>
        <v/>
      </c>
      <c r="N25" s="59">
        <f>+'Almendral P1A'!J41</f>
        <v/>
      </c>
      <c r="O25" s="59">
        <f>+'Almendral 2A'!J41</f>
        <v/>
      </c>
      <c r="P25" s="59">
        <f>+'Almendral 3B'!J41</f>
        <v/>
      </c>
      <c r="Q25" s="59">
        <f>+'Almendral 4A'!J41</f>
        <v/>
      </c>
      <c r="R25" s="59">
        <f>+'Almendral 6A'!J41</f>
        <v/>
      </c>
      <c r="S25" s="59">
        <f>+'Almendral 7'!J41</f>
        <v/>
      </c>
      <c r="T25" s="59">
        <f>+'Almendral 8'!J41</f>
        <v/>
      </c>
      <c r="U25" s="59">
        <f>+'Almendral 9'!J41</f>
        <v/>
      </c>
      <c r="V25" s="59">
        <f>+'Maipu Centro P1'!J41</f>
        <v/>
      </c>
      <c r="W25" s="59">
        <f>+'Maipu Centro P2'!J41</f>
        <v/>
      </c>
      <c r="X25" s="59">
        <f>+'Cerrillos1 P2A'!J41</f>
        <v/>
      </c>
      <c r="Y25" s="59">
        <f>+'Cerrillos1 P3A'!J41</f>
        <v/>
      </c>
      <c r="Z25" s="59">
        <f>+'Cerrillos1 P4A'!J41</f>
        <v/>
      </c>
      <c r="AA25" s="59">
        <f>+'Cerrillos1 P6'!J41</f>
        <v/>
      </c>
      <c r="AB25" s="59">
        <f>+'Cerrillos2 P1'!J41</f>
        <v/>
      </c>
      <c r="AC25" s="59">
        <f>+'Cerrillos2 P2'!J41</f>
        <v/>
      </c>
      <c r="AD25" s="59">
        <f>+'Versalles1 P1'!J41</f>
        <v/>
      </c>
      <c r="AE25" s="59">
        <f>+'Versalles1 P2'!J41</f>
        <v/>
      </c>
      <c r="AF25" s="59">
        <f>+'Versalles1 P3'!J41</f>
        <v/>
      </c>
      <c r="AG25" s="59">
        <f>+'Versalles2 P1'!J41</f>
        <v/>
      </c>
      <c r="AH25" s="59">
        <f>+'Versalles2 P2'!J41</f>
        <v/>
      </c>
      <c r="AI25" s="59">
        <f>+'Alessandri P1A'!J41</f>
        <v/>
      </c>
      <c r="AJ25" s="59">
        <f>+'Alessandri P2A'!J41</f>
        <v/>
      </c>
      <c r="AK25" s="59">
        <f>+'San Jose de Chuchunco P1A'!J41</f>
        <v/>
      </c>
      <c r="AL25" s="59">
        <f>+'San Jose de Chuchunco P2A'!J41</f>
        <v/>
      </c>
      <c r="AM25" s="59">
        <f>+'San Jose de Chuchunco P3A'!J41</f>
        <v/>
      </c>
      <c r="AN25" s="59">
        <f>+'San Jose de Chuchunco P4A'!J41</f>
        <v/>
      </c>
      <c r="AO25" s="59">
        <f>+'San Jose de Chuchunco P5'!J41</f>
        <v/>
      </c>
      <c r="AP25" s="59">
        <f>+'Jahuel P1'!J41</f>
        <v/>
      </c>
      <c r="AQ25" s="59">
        <f>+'Jahuel P2'!J41</f>
        <v/>
      </c>
      <c r="AR25" s="59">
        <f>+'Jahuel P3'!J41</f>
        <v/>
      </c>
      <c r="AS25" s="59">
        <f>+'Jahuel P4'!J41</f>
        <v/>
      </c>
      <c r="AT25" s="59">
        <f>+'Jardin1 P1A'!J41</f>
        <v/>
      </c>
      <c r="AU25" s="59">
        <f>+'Jardin1 P2A'!J41</f>
        <v/>
      </c>
      <c r="AV25" s="59">
        <f>+'Jardin1 P5'!J41</f>
        <v/>
      </c>
      <c r="AW25" s="59">
        <f>+'Jardin2 P2'!J41</f>
        <v/>
      </c>
      <c r="AX25" s="59">
        <f>+'Jardin2 P3'!J41</f>
        <v/>
      </c>
      <c r="AY25" s="59">
        <f>+'Jardin2 P4'!J41</f>
        <v/>
      </c>
      <c r="AZ25" s="59">
        <f>+'Jardin2 P5'!J41</f>
        <v/>
      </c>
      <c r="BA25" s="59">
        <f>+'Los Bosquinos P1'!J41</f>
        <v/>
      </c>
      <c r="BB25" s="59">
        <f>+'Los Bosquinos P2'!J41</f>
        <v/>
      </c>
      <c r="BC25" s="59">
        <f>+'Santa Adela P1A'!J41</f>
        <v/>
      </c>
      <c r="BD25" s="59">
        <f>+'Santa Adela P2A'!J41</f>
        <v/>
      </c>
      <c r="BE25" s="59">
        <f>+'Santa Adela P3A'!J41</f>
        <v/>
      </c>
      <c r="BF25" s="59">
        <f>+'Santa Adela P6A'!J41</f>
        <v/>
      </c>
      <c r="BG25" s="59">
        <f>+'Santa Adela P8A'!J41</f>
        <v/>
      </c>
      <c r="BH25" s="59">
        <f>+'Santa Adela P9'!J41</f>
        <v/>
      </c>
      <c r="BI25" s="59">
        <f>+'Escobar Williams P2A'!J41</f>
        <v/>
      </c>
      <c r="BJ25" s="59">
        <f>+'Escobar Williams P3A'!J41</f>
        <v/>
      </c>
      <c r="BK25" s="59">
        <f>+'Vista Alegre P2'!J41</f>
        <v/>
      </c>
      <c r="BL25" s="59">
        <f>+'Vista Alegre P3'!J41</f>
        <v/>
      </c>
      <c r="BM25" s="59">
        <f>+'Vista Alegre P4A'!J41</f>
        <v/>
      </c>
      <c r="BN25" s="59">
        <f>+'Vista Alegre P5'!J41</f>
        <v/>
      </c>
      <c r="BO25" s="59">
        <f>+'Los Presidentes P5'!J41</f>
        <v/>
      </c>
      <c r="BP25" s="59">
        <f>+'Los Presidentes P6'!J41</f>
        <v/>
      </c>
      <c r="BQ25" s="59">
        <f>+'Lo Errazuriz P1A'!J41</f>
        <v/>
      </c>
      <c r="BR25" s="59">
        <f>+'Lo Errazuriz P2A'!J41</f>
        <v/>
      </c>
      <c r="BS25" s="59">
        <f>+'Lo Errazuriz P6'!J41</f>
        <v/>
      </c>
      <c r="BT25" s="59">
        <f>+'San Luis P1'!J41</f>
        <v/>
      </c>
      <c r="BU25" s="59">
        <f>+'San Luis P2A'!J41</f>
        <v/>
      </c>
      <c r="BV25" s="59">
        <f>+'San Luis P3A'!J41</f>
        <v/>
      </c>
      <c r="BW25" s="59">
        <f>+'El Tranque P1'!J41</f>
        <v/>
      </c>
      <c r="BX25" s="59">
        <f>+'El Tranque P2A'!J41</f>
        <v/>
      </c>
      <c r="BY25" s="59">
        <f>+'El Tranque P3A'!J41</f>
        <v/>
      </c>
      <c r="BZ25" s="59">
        <f>+'El Tranque P4A'!J41</f>
        <v/>
      </c>
      <c r="CA25" s="59">
        <f>+'El Tranque P5A'!J41</f>
        <v/>
      </c>
      <c r="CB25" s="59">
        <f>+'El tranque P6A'!J41</f>
        <v/>
      </c>
      <c r="CC25">
        <f>+'San Juan 1'!J41</f>
        <v/>
      </c>
      <c r="CD25">
        <f>+'San Juan 2'!J41</f>
        <v/>
      </c>
      <c r="CE25">
        <f>+'Los Alamos 1'!J41</f>
        <v/>
      </c>
      <c r="CF25">
        <f>+'Pajaritos 1A'!J41</f>
        <v/>
      </c>
      <c r="CG25">
        <f>+'Alto Jahuel'!J41</f>
        <v/>
      </c>
      <c r="CH25">
        <f>+Miami!J41</f>
        <v/>
      </c>
      <c r="CI25">
        <f>+'santa adela p10'!J41</f>
        <v/>
      </c>
      <c r="CJ25">
        <f>+'El Tranque 7'!J41</f>
        <v/>
      </c>
    </row>
    <row r="26">
      <c r="A26" s="4" t="n">
        <v>25</v>
      </c>
      <c r="B26" s="59">
        <f>+'Lautaro P1'!J42</f>
        <v/>
      </c>
      <c r="C26" s="59">
        <f>+'Lautaro P2'!J42</f>
        <v/>
      </c>
      <c r="D26" s="59">
        <f>+'Satelite P6'!J42</f>
        <v/>
      </c>
      <c r="E26">
        <f>+'Satelite P7'!J42</f>
        <v/>
      </c>
      <c r="F26" s="59">
        <f>+'El Abrazo P4'!J42</f>
        <v/>
      </c>
      <c r="G26" s="59">
        <f>+'El Abrazo P5'!J42</f>
        <v/>
      </c>
      <c r="H26" s="59">
        <f>+'Sta Marta P2'!J42</f>
        <v/>
      </c>
      <c r="I26" s="59">
        <f>+'Sta Marta P3'!J42</f>
        <v/>
      </c>
      <c r="J26" s="59">
        <f>+'Sta Marta P4'!J42</f>
        <v/>
      </c>
      <c r="K26" s="59">
        <f>+'Sta Ana Chena'!J42</f>
        <v/>
      </c>
      <c r="L26" s="59">
        <f>+'Oreste Plath P1'!J42</f>
        <v/>
      </c>
      <c r="M26" s="59">
        <f>+'Oreste Plath P2'!J42</f>
        <v/>
      </c>
      <c r="N26" s="59">
        <f>+'Almendral P1A'!J42</f>
        <v/>
      </c>
      <c r="O26" s="59">
        <f>+'Almendral 2A'!J42</f>
        <v/>
      </c>
      <c r="P26" s="59">
        <f>+'Almendral 3B'!J42</f>
        <v/>
      </c>
      <c r="Q26" s="59">
        <f>+'Almendral 4A'!J42</f>
        <v/>
      </c>
      <c r="R26" s="59">
        <f>+'Almendral 6A'!J42</f>
        <v/>
      </c>
      <c r="S26" s="59">
        <f>+'Almendral 7'!J42</f>
        <v/>
      </c>
      <c r="T26" s="59">
        <f>+'Almendral 8'!J42</f>
        <v/>
      </c>
      <c r="U26" s="59">
        <f>+'Almendral 9'!J42</f>
        <v/>
      </c>
      <c r="V26" s="59">
        <f>+'Maipu Centro P1'!J42</f>
        <v/>
      </c>
      <c r="W26" s="59">
        <f>+'Maipu Centro P2'!J42</f>
        <v/>
      </c>
      <c r="X26" s="59">
        <f>+'Cerrillos1 P2A'!J42</f>
        <v/>
      </c>
      <c r="Y26" s="59">
        <f>+'Cerrillos1 P3A'!J42</f>
        <v/>
      </c>
      <c r="Z26" s="59">
        <f>+'Cerrillos1 P4A'!J42</f>
        <v/>
      </c>
      <c r="AA26" s="59">
        <f>+'Cerrillos1 P6'!J42</f>
        <v/>
      </c>
      <c r="AB26" s="59">
        <f>+'Cerrillos2 P1'!J42</f>
        <v/>
      </c>
      <c r="AC26" s="59">
        <f>+'Cerrillos2 P2'!J42</f>
        <v/>
      </c>
      <c r="AD26" s="59">
        <f>+'Versalles1 P1'!J42</f>
        <v/>
      </c>
      <c r="AE26" s="59">
        <f>+'Versalles1 P2'!J42</f>
        <v/>
      </c>
      <c r="AF26" s="59">
        <f>+'Versalles1 P3'!J42</f>
        <v/>
      </c>
      <c r="AG26" s="59">
        <f>+'Versalles2 P1'!J42</f>
        <v/>
      </c>
      <c r="AH26" s="59">
        <f>+'Versalles2 P2'!J42</f>
        <v/>
      </c>
      <c r="AI26" s="59">
        <f>+'Alessandri P1A'!J42</f>
        <v/>
      </c>
      <c r="AJ26" s="59">
        <f>+'Alessandri P2A'!J42</f>
        <v/>
      </c>
      <c r="AK26" s="59">
        <f>+'San Jose de Chuchunco P1A'!J42</f>
        <v/>
      </c>
      <c r="AL26" s="59">
        <f>+'San Jose de Chuchunco P2A'!J42</f>
        <v/>
      </c>
      <c r="AM26" s="59">
        <f>+'San Jose de Chuchunco P3A'!J42</f>
        <v/>
      </c>
      <c r="AN26" s="59">
        <f>+'San Jose de Chuchunco P4A'!J42</f>
        <v/>
      </c>
      <c r="AO26" s="59">
        <f>+'San Jose de Chuchunco P5'!J42</f>
        <v/>
      </c>
      <c r="AP26" s="59">
        <f>+'Jahuel P1'!J42</f>
        <v/>
      </c>
      <c r="AQ26" s="59">
        <f>+'Jahuel P2'!J42</f>
        <v/>
      </c>
      <c r="AR26" s="59">
        <f>+'Jahuel P3'!J42</f>
        <v/>
      </c>
      <c r="AS26" s="59">
        <f>+'Jahuel P4'!J42</f>
        <v/>
      </c>
      <c r="AT26" s="59">
        <f>+'Jardin1 P1A'!J42</f>
        <v/>
      </c>
      <c r="AU26" s="59">
        <f>+'Jardin1 P2A'!J42</f>
        <v/>
      </c>
      <c r="AV26" s="59">
        <f>+'Jardin1 P5'!J42</f>
        <v/>
      </c>
      <c r="AW26" s="59">
        <f>+'Jardin2 P2'!J42</f>
        <v/>
      </c>
      <c r="AX26" s="59">
        <f>+'Jardin2 P3'!J42</f>
        <v/>
      </c>
      <c r="AY26" s="59">
        <f>+'Jardin2 P4'!J42</f>
        <v/>
      </c>
      <c r="AZ26" s="59">
        <f>+'Jardin2 P5'!J42</f>
        <v/>
      </c>
      <c r="BA26" s="59">
        <f>+'Los Bosquinos P1'!J42</f>
        <v/>
      </c>
      <c r="BB26" s="59">
        <f>+'Los Bosquinos P2'!J42</f>
        <v/>
      </c>
      <c r="BC26" s="59">
        <f>+'Santa Adela P1A'!J42</f>
        <v/>
      </c>
      <c r="BD26" s="59">
        <f>+'Santa Adela P2A'!J42</f>
        <v/>
      </c>
      <c r="BE26" s="59">
        <f>+'Santa Adela P3A'!J42</f>
        <v/>
      </c>
      <c r="BF26" s="59">
        <f>+'Santa Adela P6A'!J42</f>
        <v/>
      </c>
      <c r="BG26" s="59">
        <f>+'Santa Adela P8A'!J42</f>
        <v/>
      </c>
      <c r="BH26" s="59">
        <f>+'Santa Adela P9'!J42</f>
        <v/>
      </c>
      <c r="BI26" s="59">
        <f>+'Escobar Williams P2A'!J42</f>
        <v/>
      </c>
      <c r="BJ26" s="59">
        <f>+'Escobar Williams P3A'!J42</f>
        <v/>
      </c>
      <c r="BK26" s="59">
        <f>+'Vista Alegre P2'!J42</f>
        <v/>
      </c>
      <c r="BL26" s="59">
        <f>+'Vista Alegre P3'!J42</f>
        <v/>
      </c>
      <c r="BM26" s="59">
        <f>+'Vista Alegre P4A'!J42</f>
        <v/>
      </c>
      <c r="BN26" s="59">
        <f>+'Vista Alegre P5'!J42</f>
        <v/>
      </c>
      <c r="BO26" s="59">
        <f>+'Los Presidentes P5'!J42</f>
        <v/>
      </c>
      <c r="BP26" s="59">
        <f>+'Los Presidentes P6'!J42</f>
        <v/>
      </c>
      <c r="BQ26" s="59">
        <f>+'Lo Errazuriz P1A'!J42</f>
        <v/>
      </c>
      <c r="BR26" s="59">
        <f>+'Lo Errazuriz P2A'!J42</f>
        <v/>
      </c>
      <c r="BS26" s="59">
        <f>+'Lo Errazuriz P6'!J42</f>
        <v/>
      </c>
      <c r="BT26" s="59">
        <f>+'San Luis P1'!J42</f>
        <v/>
      </c>
      <c r="BU26" s="59">
        <f>+'San Luis P2A'!J42</f>
        <v/>
      </c>
      <c r="BV26" s="59">
        <f>+'San Luis P3A'!J42</f>
        <v/>
      </c>
      <c r="BW26" s="59">
        <f>+'El Tranque P1'!J42</f>
        <v/>
      </c>
      <c r="BX26" s="59">
        <f>+'El Tranque P2A'!J42</f>
        <v/>
      </c>
      <c r="BY26" s="59">
        <f>+'El Tranque P3A'!J42</f>
        <v/>
      </c>
      <c r="BZ26" s="59">
        <f>+'El Tranque P4A'!J42</f>
        <v/>
      </c>
      <c r="CA26" s="59">
        <f>+'El Tranque P5A'!J42</f>
        <v/>
      </c>
      <c r="CB26" s="59">
        <f>+'El tranque P6A'!J42</f>
        <v/>
      </c>
      <c r="CC26">
        <f>+'San Juan 1'!J42</f>
        <v/>
      </c>
      <c r="CD26">
        <f>+'San Juan 2'!J42</f>
        <v/>
      </c>
      <c r="CE26">
        <f>+'Los Alamos 1'!J42</f>
        <v/>
      </c>
      <c r="CF26">
        <f>+'Pajaritos 1A'!J42</f>
        <v/>
      </c>
      <c r="CG26">
        <f>+'Alto Jahuel'!J42</f>
        <v/>
      </c>
      <c r="CH26">
        <f>+Miami!J42</f>
        <v/>
      </c>
      <c r="CI26">
        <f>+'santa adela p10'!J42</f>
        <v/>
      </c>
      <c r="CJ26">
        <f>+'El Tranque 7'!J42</f>
        <v/>
      </c>
    </row>
    <row r="27">
      <c r="A27" s="4" t="n">
        <v>26</v>
      </c>
      <c r="B27" s="59">
        <f>+'Lautaro P1'!J43</f>
        <v/>
      </c>
      <c r="C27" s="59">
        <f>+'Lautaro P2'!J43</f>
        <v/>
      </c>
      <c r="D27" s="59">
        <f>+'Satelite P6'!J43</f>
        <v/>
      </c>
      <c r="E27">
        <f>+'Satelite P7'!J43</f>
        <v/>
      </c>
      <c r="F27" s="59">
        <f>+'El Abrazo P4'!J43</f>
        <v/>
      </c>
      <c r="G27" s="59">
        <f>+'El Abrazo P5'!J43</f>
        <v/>
      </c>
      <c r="H27" s="59">
        <f>+'Sta Marta P2'!J43</f>
        <v/>
      </c>
      <c r="I27" s="59">
        <f>+'Sta Marta P3'!J43</f>
        <v/>
      </c>
      <c r="J27" s="59">
        <f>+'Sta Marta P4'!J43</f>
        <v/>
      </c>
      <c r="K27" s="59">
        <f>+'Sta Ana Chena'!J43</f>
        <v/>
      </c>
      <c r="L27" s="59">
        <f>+'Oreste Plath P1'!J43</f>
        <v/>
      </c>
      <c r="M27" s="59">
        <f>+'Oreste Plath P2'!J43</f>
        <v/>
      </c>
      <c r="N27" s="59">
        <f>+'Almendral P1A'!J43</f>
        <v/>
      </c>
      <c r="O27" s="59">
        <f>+'Almendral 2A'!J43</f>
        <v/>
      </c>
      <c r="P27" s="59">
        <f>+'Almendral 3B'!J43</f>
        <v/>
      </c>
      <c r="Q27" s="59">
        <f>+'Almendral 4A'!J43</f>
        <v/>
      </c>
      <c r="R27" s="59">
        <f>+'Almendral 6A'!J43</f>
        <v/>
      </c>
      <c r="S27" s="59">
        <f>+'Almendral 7'!J43</f>
        <v/>
      </c>
      <c r="T27" s="59">
        <f>+'Almendral 8'!J43</f>
        <v/>
      </c>
      <c r="U27" s="59">
        <f>+'Almendral 9'!J43</f>
        <v/>
      </c>
      <c r="V27" s="59">
        <f>+'Maipu Centro P1'!J43</f>
        <v/>
      </c>
      <c r="W27" s="59">
        <f>+'Maipu Centro P2'!J43</f>
        <v/>
      </c>
      <c r="X27" s="59">
        <f>+'Cerrillos1 P2A'!J43</f>
        <v/>
      </c>
      <c r="Y27" s="59">
        <f>+'Cerrillos1 P3A'!J43</f>
        <v/>
      </c>
      <c r="Z27" s="59">
        <f>+'Cerrillos1 P4A'!J43</f>
        <v/>
      </c>
      <c r="AA27" s="59">
        <f>+'Cerrillos1 P6'!J43</f>
        <v/>
      </c>
      <c r="AB27" s="59">
        <f>+'Cerrillos2 P1'!J43</f>
        <v/>
      </c>
      <c r="AC27" s="59">
        <f>+'Cerrillos2 P2'!J43</f>
        <v/>
      </c>
      <c r="AD27" s="59">
        <f>+'Versalles1 P1'!J43</f>
        <v/>
      </c>
      <c r="AE27" s="59">
        <f>+'Versalles1 P2'!J43</f>
        <v/>
      </c>
      <c r="AF27" s="59">
        <f>+'Versalles1 P3'!J43</f>
        <v/>
      </c>
      <c r="AG27" s="59">
        <f>+'Versalles2 P1'!J43</f>
        <v/>
      </c>
      <c r="AH27" s="59">
        <f>+'Versalles2 P2'!J43</f>
        <v/>
      </c>
      <c r="AI27" s="59">
        <f>+'Alessandri P1A'!J43</f>
        <v/>
      </c>
      <c r="AJ27" s="59">
        <f>+'Alessandri P2A'!J43</f>
        <v/>
      </c>
      <c r="AK27" s="59">
        <f>+'San Jose de Chuchunco P1A'!J43</f>
        <v/>
      </c>
      <c r="AL27" s="59">
        <f>+'San Jose de Chuchunco P2A'!J43</f>
        <v/>
      </c>
      <c r="AM27" s="59">
        <f>+'San Jose de Chuchunco P3A'!J43</f>
        <v/>
      </c>
      <c r="AN27" s="59">
        <f>+'San Jose de Chuchunco P4A'!J43</f>
        <v/>
      </c>
      <c r="AO27" s="59">
        <f>+'San Jose de Chuchunco P5'!J43</f>
        <v/>
      </c>
      <c r="AP27" s="59">
        <f>+'Jahuel P1'!J43</f>
        <v/>
      </c>
      <c r="AQ27" s="59">
        <f>+'Jahuel P2'!J43</f>
        <v/>
      </c>
      <c r="AR27" s="59">
        <f>+'Jahuel P3'!J43</f>
        <v/>
      </c>
      <c r="AS27" s="59">
        <f>+'Jahuel P4'!J43</f>
        <v/>
      </c>
      <c r="AT27" s="59">
        <f>+'Jardin1 P1A'!J43</f>
        <v/>
      </c>
      <c r="AU27" s="59">
        <f>+'Jardin1 P2A'!J43</f>
        <v/>
      </c>
      <c r="AV27" s="59">
        <f>+'Jardin1 P5'!J43</f>
        <v/>
      </c>
      <c r="AW27" s="59">
        <f>+'Jardin2 P2'!J43</f>
        <v/>
      </c>
      <c r="AX27" s="59">
        <f>+'Jardin2 P3'!J43</f>
        <v/>
      </c>
      <c r="AY27" s="59">
        <f>+'Jardin2 P4'!J43</f>
        <v/>
      </c>
      <c r="AZ27" s="59">
        <f>+'Jardin2 P5'!J43</f>
        <v/>
      </c>
      <c r="BA27" s="59">
        <f>+'Los Bosquinos P1'!J43</f>
        <v/>
      </c>
      <c r="BB27" s="59">
        <f>+'Los Bosquinos P2'!J43</f>
        <v/>
      </c>
      <c r="BC27" s="59">
        <f>+'Santa Adela P1A'!J43</f>
        <v/>
      </c>
      <c r="BD27" s="59">
        <f>+'Santa Adela P2A'!J43</f>
        <v/>
      </c>
      <c r="BE27" s="59">
        <f>+'Santa Adela P3A'!J43</f>
        <v/>
      </c>
      <c r="BF27" s="59">
        <f>+'Santa Adela P6A'!J43</f>
        <v/>
      </c>
      <c r="BG27" s="59">
        <f>+'Santa Adela P8A'!J43</f>
        <v/>
      </c>
      <c r="BH27" s="59">
        <f>+'Santa Adela P9'!J43</f>
        <v/>
      </c>
      <c r="BI27" s="59">
        <f>+'Escobar Williams P2A'!J43</f>
        <v/>
      </c>
      <c r="BJ27" s="59">
        <f>+'Escobar Williams P3A'!J43</f>
        <v/>
      </c>
      <c r="BK27" s="59">
        <f>+'Vista Alegre P2'!J43</f>
        <v/>
      </c>
      <c r="BL27" s="59">
        <f>+'Vista Alegre P3'!J43</f>
        <v/>
      </c>
      <c r="BM27" s="59">
        <f>+'Vista Alegre P4A'!J43</f>
        <v/>
      </c>
      <c r="BN27" s="59">
        <f>+'Vista Alegre P5'!J43</f>
        <v/>
      </c>
      <c r="BO27" s="59">
        <f>+'Los Presidentes P5'!J43</f>
        <v/>
      </c>
      <c r="BP27" s="59">
        <f>+'Los Presidentes P6'!J43</f>
        <v/>
      </c>
      <c r="BQ27" s="59">
        <f>+'Lo Errazuriz P1A'!J43</f>
        <v/>
      </c>
      <c r="BR27" s="59">
        <f>+'Lo Errazuriz P2A'!J43</f>
        <v/>
      </c>
      <c r="BS27" s="59">
        <f>+'Lo Errazuriz P6'!J43</f>
        <v/>
      </c>
      <c r="BT27" s="59">
        <f>+'San Luis P1'!J43</f>
        <v/>
      </c>
      <c r="BU27" s="59">
        <f>+'San Luis P2A'!J43</f>
        <v/>
      </c>
      <c r="BV27" s="59">
        <f>+'San Luis P3A'!J43</f>
        <v/>
      </c>
      <c r="BW27" s="59">
        <f>+'El Tranque P1'!J43</f>
        <v/>
      </c>
      <c r="BX27" s="59">
        <f>+'El Tranque P2A'!J43</f>
        <v/>
      </c>
      <c r="BY27" s="59">
        <f>+'El Tranque P3A'!J43</f>
        <v/>
      </c>
      <c r="BZ27" s="59">
        <f>+'El Tranque P4A'!J43</f>
        <v/>
      </c>
      <c r="CA27" s="59">
        <f>+'El Tranque P5A'!J43</f>
        <v/>
      </c>
      <c r="CB27" s="59">
        <f>+'El tranque P6A'!J43</f>
        <v/>
      </c>
      <c r="CC27">
        <f>+'San Juan 1'!J43</f>
        <v/>
      </c>
      <c r="CD27">
        <f>+'San Juan 2'!J43</f>
        <v/>
      </c>
      <c r="CE27">
        <f>+'Los Alamos 1'!J43</f>
        <v/>
      </c>
      <c r="CF27">
        <f>+'Pajaritos 1A'!J43</f>
        <v/>
      </c>
      <c r="CG27">
        <f>+'Alto Jahuel'!J43</f>
        <v/>
      </c>
      <c r="CH27">
        <f>+Miami!J43</f>
        <v/>
      </c>
      <c r="CI27">
        <f>+'santa adela p10'!J43</f>
        <v/>
      </c>
      <c r="CJ27">
        <f>+'El Tranque 7'!J43</f>
        <v/>
      </c>
    </row>
    <row r="28">
      <c r="A28" s="4" t="n">
        <v>27</v>
      </c>
      <c r="B28" s="59">
        <f>+'Lautaro P1'!J44</f>
        <v/>
      </c>
      <c r="C28" s="59">
        <f>+'Lautaro P2'!J44</f>
        <v/>
      </c>
      <c r="D28" s="59">
        <f>+'Satelite P6'!J44</f>
        <v/>
      </c>
      <c r="E28">
        <f>+'Satelite P7'!J44</f>
        <v/>
      </c>
      <c r="F28" s="59">
        <f>+'El Abrazo P4'!J44</f>
        <v/>
      </c>
      <c r="G28" s="59">
        <f>+'El Abrazo P5'!J44</f>
        <v/>
      </c>
      <c r="H28" s="59">
        <f>+'Sta Marta P2'!J44</f>
        <v/>
      </c>
      <c r="I28" s="59">
        <f>+'Sta Marta P3'!J44</f>
        <v/>
      </c>
      <c r="J28" s="59">
        <f>+'Sta Marta P4'!J44</f>
        <v/>
      </c>
      <c r="K28" s="59">
        <f>+'Sta Ana Chena'!J44</f>
        <v/>
      </c>
      <c r="L28" s="59">
        <f>+'Oreste Plath P1'!J44</f>
        <v/>
      </c>
      <c r="M28" s="59">
        <f>+'Oreste Plath P2'!J44</f>
        <v/>
      </c>
      <c r="N28" s="59">
        <f>+'Almendral P1A'!J44</f>
        <v/>
      </c>
      <c r="O28" s="59">
        <f>+'Almendral 2A'!J44</f>
        <v/>
      </c>
      <c r="P28" s="59">
        <f>+'Almendral 3B'!J44</f>
        <v/>
      </c>
      <c r="Q28" s="59">
        <f>+'Almendral 4A'!J44</f>
        <v/>
      </c>
      <c r="R28" s="59">
        <f>+'Almendral 6A'!J44</f>
        <v/>
      </c>
      <c r="S28" s="59">
        <f>+'Almendral 7'!J44</f>
        <v/>
      </c>
      <c r="T28" s="59">
        <f>+'Almendral 8'!J44</f>
        <v/>
      </c>
      <c r="U28" s="59">
        <f>+'Almendral 9'!J44</f>
        <v/>
      </c>
      <c r="V28" s="59">
        <f>+'Maipu Centro P1'!J44</f>
        <v/>
      </c>
      <c r="W28" s="59">
        <f>+'Maipu Centro P2'!J44</f>
        <v/>
      </c>
      <c r="X28" s="59">
        <f>+'Cerrillos1 P2A'!J44</f>
        <v/>
      </c>
      <c r="Y28" s="59">
        <f>+'Cerrillos1 P3A'!J44</f>
        <v/>
      </c>
      <c r="Z28" s="59">
        <f>+'Cerrillos1 P4A'!J44</f>
        <v/>
      </c>
      <c r="AA28" s="59">
        <f>+'Cerrillos1 P6'!J44</f>
        <v/>
      </c>
      <c r="AB28" s="59">
        <f>+'Cerrillos2 P1'!J44</f>
        <v/>
      </c>
      <c r="AC28" s="59">
        <f>+'Cerrillos2 P2'!J44</f>
        <v/>
      </c>
      <c r="AD28" s="59">
        <f>+'Versalles1 P1'!J44</f>
        <v/>
      </c>
      <c r="AE28" s="59">
        <f>+'Versalles1 P2'!J44</f>
        <v/>
      </c>
      <c r="AF28" s="59">
        <f>+'Versalles1 P3'!J44</f>
        <v/>
      </c>
      <c r="AG28" s="59">
        <f>+'Versalles2 P1'!J44</f>
        <v/>
      </c>
      <c r="AH28" s="59">
        <f>+'Versalles2 P2'!J44</f>
        <v/>
      </c>
      <c r="AI28" s="59">
        <f>+'Alessandri P1A'!J44</f>
        <v/>
      </c>
      <c r="AJ28" s="59">
        <f>+'Alessandri P2A'!J44</f>
        <v/>
      </c>
      <c r="AK28" s="59">
        <f>+'San Jose de Chuchunco P1A'!J44</f>
        <v/>
      </c>
      <c r="AL28" s="59">
        <f>+'San Jose de Chuchunco P2A'!J44</f>
        <v/>
      </c>
      <c r="AM28" s="59">
        <f>+'San Jose de Chuchunco P3A'!J44</f>
        <v/>
      </c>
      <c r="AN28" s="59">
        <f>+'San Jose de Chuchunco P4A'!J44</f>
        <v/>
      </c>
      <c r="AO28" s="59">
        <f>+'San Jose de Chuchunco P5'!J44</f>
        <v/>
      </c>
      <c r="AP28" s="59">
        <f>+'Jahuel P1'!J44</f>
        <v/>
      </c>
      <c r="AQ28" s="59">
        <f>+'Jahuel P2'!J44</f>
        <v/>
      </c>
      <c r="AR28" s="59">
        <f>+'Jahuel P3'!J44</f>
        <v/>
      </c>
      <c r="AS28" s="59">
        <f>+'Jahuel P4'!J44</f>
        <v/>
      </c>
      <c r="AT28" s="59">
        <f>+'Jardin1 P1A'!J44</f>
        <v/>
      </c>
      <c r="AU28" s="59">
        <f>+'Jardin1 P2A'!J44</f>
        <v/>
      </c>
      <c r="AV28" s="59">
        <f>+'Jardin1 P5'!J44</f>
        <v/>
      </c>
      <c r="AW28" s="59">
        <f>+'Jardin2 P2'!J44</f>
        <v/>
      </c>
      <c r="AX28" s="59">
        <f>+'Jardin2 P3'!J44</f>
        <v/>
      </c>
      <c r="AY28" s="59">
        <f>+'Jardin2 P4'!J44</f>
        <v/>
      </c>
      <c r="AZ28" s="59">
        <f>+'Jardin2 P5'!J44</f>
        <v/>
      </c>
      <c r="BA28" s="59">
        <f>+'Los Bosquinos P1'!J44</f>
        <v/>
      </c>
      <c r="BB28" s="59">
        <f>+'Los Bosquinos P2'!J44</f>
        <v/>
      </c>
      <c r="BC28" s="59">
        <f>+'Santa Adela P1A'!J44</f>
        <v/>
      </c>
      <c r="BD28" s="59">
        <f>+'Santa Adela P2A'!J44</f>
        <v/>
      </c>
      <c r="BE28" s="59">
        <f>+'Santa Adela P3A'!J44</f>
        <v/>
      </c>
      <c r="BF28" s="59">
        <f>+'Santa Adela P6A'!J44</f>
        <v/>
      </c>
      <c r="BG28" s="59">
        <f>+'Santa Adela P8A'!J44</f>
        <v/>
      </c>
      <c r="BH28" s="59">
        <f>+'Santa Adela P9'!J44</f>
        <v/>
      </c>
      <c r="BI28" s="59">
        <f>+'Escobar Williams P2A'!J44</f>
        <v/>
      </c>
      <c r="BJ28" s="59">
        <f>+'Escobar Williams P3A'!J44</f>
        <v/>
      </c>
      <c r="BK28" s="59">
        <f>+'Vista Alegre P2'!J44</f>
        <v/>
      </c>
      <c r="BL28" s="59">
        <f>+'Vista Alegre P3'!J44</f>
        <v/>
      </c>
      <c r="BM28" s="59">
        <f>+'Vista Alegre P4A'!J44</f>
        <v/>
      </c>
      <c r="BN28" s="59">
        <f>+'Vista Alegre P5'!J44</f>
        <v/>
      </c>
      <c r="BO28" s="59">
        <f>+'Los Presidentes P5'!J44</f>
        <v/>
      </c>
      <c r="BP28" s="59">
        <f>+'Los Presidentes P6'!J44</f>
        <v/>
      </c>
      <c r="BQ28" s="59">
        <f>+'Lo Errazuriz P1A'!J44</f>
        <v/>
      </c>
      <c r="BR28" s="59">
        <f>+'Lo Errazuriz P2A'!J44</f>
        <v/>
      </c>
      <c r="BS28" s="59">
        <f>+'Lo Errazuriz P6'!J44</f>
        <v/>
      </c>
      <c r="BT28" s="59">
        <f>+'San Luis P1'!J44</f>
        <v/>
      </c>
      <c r="BU28" s="59">
        <f>+'San Luis P2A'!J44</f>
        <v/>
      </c>
      <c r="BV28" s="59">
        <f>+'San Luis P3A'!J44</f>
        <v/>
      </c>
      <c r="BW28" s="59">
        <f>+'El Tranque P1'!J44</f>
        <v/>
      </c>
      <c r="BX28" s="59">
        <f>+'El Tranque P2A'!J44</f>
        <v/>
      </c>
      <c r="BY28" s="59">
        <f>+'El Tranque P3A'!J44</f>
        <v/>
      </c>
      <c r="BZ28" s="59">
        <f>+'El Tranque P4A'!J44</f>
        <v/>
      </c>
      <c r="CA28" s="59">
        <f>+'El Tranque P5A'!J44</f>
        <v/>
      </c>
      <c r="CB28" s="59">
        <f>+'El tranque P6A'!J44</f>
        <v/>
      </c>
      <c r="CC28">
        <f>+'San Juan 1'!J44</f>
        <v/>
      </c>
      <c r="CD28">
        <f>+'San Juan 2'!J44</f>
        <v/>
      </c>
      <c r="CE28">
        <f>+'Los Alamos 1'!J44</f>
        <v/>
      </c>
      <c r="CF28">
        <f>+'Pajaritos 1A'!J44</f>
        <v/>
      </c>
      <c r="CG28">
        <f>+'Alto Jahuel'!J44</f>
        <v/>
      </c>
      <c r="CH28">
        <f>+Miami!J44</f>
        <v/>
      </c>
      <c r="CI28">
        <f>+'santa adela p10'!J44</f>
        <v/>
      </c>
      <c r="CJ28">
        <f>+'El Tranque 7'!J44</f>
        <v/>
      </c>
    </row>
    <row r="29">
      <c r="A29" s="4" t="n">
        <v>28</v>
      </c>
      <c r="B29" s="59">
        <f>+'Lautaro P1'!J45</f>
        <v/>
      </c>
      <c r="C29" s="59">
        <f>+'Lautaro P2'!J45</f>
        <v/>
      </c>
      <c r="D29" s="59">
        <f>+'Satelite P6'!J45</f>
        <v/>
      </c>
      <c r="E29">
        <f>+'Satelite P7'!J45</f>
        <v/>
      </c>
      <c r="F29" s="59">
        <f>+'El Abrazo P4'!J45</f>
        <v/>
      </c>
      <c r="G29" s="59">
        <f>+'El Abrazo P5'!J45</f>
        <v/>
      </c>
      <c r="H29" s="59">
        <f>+'Sta Marta P2'!J45</f>
        <v/>
      </c>
      <c r="I29" s="59">
        <f>+'Sta Marta P3'!J45</f>
        <v/>
      </c>
      <c r="J29" s="59">
        <f>+'Sta Marta P4'!J45</f>
        <v/>
      </c>
      <c r="K29" s="59">
        <f>+'Sta Ana Chena'!J45</f>
        <v/>
      </c>
      <c r="L29" s="59">
        <f>+'Oreste Plath P1'!J45</f>
        <v/>
      </c>
      <c r="M29" s="59">
        <f>+'Oreste Plath P2'!J45</f>
        <v/>
      </c>
      <c r="N29" s="59">
        <f>+'Almendral P1A'!J45</f>
        <v/>
      </c>
      <c r="O29" s="59">
        <f>+'Almendral 2A'!J45</f>
        <v/>
      </c>
      <c r="P29" s="59">
        <f>+'Almendral 3B'!J45</f>
        <v/>
      </c>
      <c r="Q29" s="59">
        <f>+'Almendral 4A'!J45</f>
        <v/>
      </c>
      <c r="R29" s="59">
        <f>+'Almendral 6A'!J45</f>
        <v/>
      </c>
      <c r="S29" s="59">
        <f>+'Almendral 7'!J45</f>
        <v/>
      </c>
      <c r="T29" s="59">
        <f>+'Almendral 8'!J45</f>
        <v/>
      </c>
      <c r="U29" s="59">
        <f>+'Almendral 9'!J45</f>
        <v/>
      </c>
      <c r="V29" s="59">
        <f>+'Maipu Centro P1'!J45</f>
        <v/>
      </c>
      <c r="W29" s="59">
        <f>+'Maipu Centro P2'!J45</f>
        <v/>
      </c>
      <c r="X29" s="59">
        <f>+'Cerrillos1 P2A'!J45</f>
        <v/>
      </c>
      <c r="Y29" s="59">
        <f>+'Cerrillos1 P3A'!J45</f>
        <v/>
      </c>
      <c r="Z29" s="59">
        <f>+'Cerrillos1 P4A'!J45</f>
        <v/>
      </c>
      <c r="AA29" s="59">
        <f>+'Cerrillos1 P6'!J45</f>
        <v/>
      </c>
      <c r="AB29" s="59">
        <f>+'Cerrillos2 P1'!J45</f>
        <v/>
      </c>
      <c r="AC29" s="59">
        <f>+'Cerrillos2 P2'!J45</f>
        <v/>
      </c>
      <c r="AD29" s="59">
        <f>+'Versalles1 P1'!J45</f>
        <v/>
      </c>
      <c r="AE29" s="59">
        <f>+'Versalles1 P2'!J45</f>
        <v/>
      </c>
      <c r="AF29" s="59">
        <f>+'Versalles1 P3'!J45</f>
        <v/>
      </c>
      <c r="AG29" s="59">
        <f>+'Versalles2 P1'!J45</f>
        <v/>
      </c>
      <c r="AH29" s="59">
        <f>+'Versalles2 P2'!J45</f>
        <v/>
      </c>
      <c r="AI29" s="59">
        <f>+'Alessandri P1A'!J45</f>
        <v/>
      </c>
      <c r="AJ29" s="59">
        <f>+'Alessandri P2A'!J45</f>
        <v/>
      </c>
      <c r="AK29" s="59">
        <f>+'San Jose de Chuchunco P1A'!J45</f>
        <v/>
      </c>
      <c r="AL29" s="59">
        <f>+'San Jose de Chuchunco P2A'!J45</f>
        <v/>
      </c>
      <c r="AM29" s="59">
        <f>+'San Jose de Chuchunco P3A'!J45</f>
        <v/>
      </c>
      <c r="AN29" s="59">
        <f>+'San Jose de Chuchunco P4A'!J45</f>
        <v/>
      </c>
      <c r="AO29" s="59">
        <f>+'San Jose de Chuchunco P5'!J45</f>
        <v/>
      </c>
      <c r="AP29" s="59">
        <f>+'Jahuel P1'!J45</f>
        <v/>
      </c>
      <c r="AQ29" s="59">
        <f>+'Jahuel P2'!J45</f>
        <v/>
      </c>
      <c r="AR29" s="59">
        <f>+'Jahuel P3'!J45</f>
        <v/>
      </c>
      <c r="AS29" s="59">
        <f>+'Jahuel P4'!J45</f>
        <v/>
      </c>
      <c r="AT29" s="59">
        <f>+'Jardin1 P1A'!J45</f>
        <v/>
      </c>
      <c r="AU29" s="59">
        <f>+'Jardin1 P2A'!J45</f>
        <v/>
      </c>
      <c r="AV29" s="59">
        <f>+'Jardin1 P5'!J45</f>
        <v/>
      </c>
      <c r="AW29" s="59">
        <f>+'Jardin2 P2'!J45</f>
        <v/>
      </c>
      <c r="AX29" s="59">
        <f>+'Jardin2 P3'!J45</f>
        <v/>
      </c>
      <c r="AY29" s="59">
        <f>+'Jardin2 P4'!J45</f>
        <v/>
      </c>
      <c r="AZ29" s="59">
        <f>+'Jardin2 P5'!J45</f>
        <v/>
      </c>
      <c r="BA29" s="59">
        <f>+'Los Bosquinos P1'!J45</f>
        <v/>
      </c>
      <c r="BB29" s="59">
        <f>+'Los Bosquinos P2'!J45</f>
        <v/>
      </c>
      <c r="BC29" s="59">
        <f>+'Santa Adela P1A'!J45</f>
        <v/>
      </c>
      <c r="BD29" s="59">
        <f>+'Santa Adela P2A'!J45</f>
        <v/>
      </c>
      <c r="BE29" s="59">
        <f>+'Santa Adela P3A'!J45</f>
        <v/>
      </c>
      <c r="BF29" s="59">
        <f>+'Santa Adela P6A'!J45</f>
        <v/>
      </c>
      <c r="BG29" s="59">
        <f>+'Santa Adela P8A'!J45</f>
        <v/>
      </c>
      <c r="BH29" s="59">
        <f>+'Santa Adela P9'!J45</f>
        <v/>
      </c>
      <c r="BI29" s="59">
        <f>+'Escobar Williams P2A'!J45</f>
        <v/>
      </c>
      <c r="BJ29" s="59">
        <f>+'Escobar Williams P3A'!J45</f>
        <v/>
      </c>
      <c r="BK29" s="59">
        <f>+'Vista Alegre P2'!J45</f>
        <v/>
      </c>
      <c r="BL29" s="59">
        <f>+'Vista Alegre P3'!J45</f>
        <v/>
      </c>
      <c r="BM29" s="59">
        <f>+'Vista Alegre P4A'!J45</f>
        <v/>
      </c>
      <c r="BN29" s="59">
        <f>+'Vista Alegre P5'!J45</f>
        <v/>
      </c>
      <c r="BO29" s="59">
        <f>+'Los Presidentes P5'!J45</f>
        <v/>
      </c>
      <c r="BP29" s="59">
        <f>+'Los Presidentes P6'!J45</f>
        <v/>
      </c>
      <c r="BQ29" s="59">
        <f>+'Lo Errazuriz P1A'!J45</f>
        <v/>
      </c>
      <c r="BR29" s="59">
        <f>+'Lo Errazuriz P2A'!J45</f>
        <v/>
      </c>
      <c r="BS29" s="59">
        <f>+'Lo Errazuriz P6'!J45</f>
        <v/>
      </c>
      <c r="BT29" s="59">
        <f>+'San Luis P1'!J45</f>
        <v/>
      </c>
      <c r="BU29" s="59">
        <f>+'San Luis P2A'!J45</f>
        <v/>
      </c>
      <c r="BV29" s="59">
        <f>+'San Luis P3A'!J45</f>
        <v/>
      </c>
      <c r="BW29" s="59">
        <f>+'El Tranque P1'!J45</f>
        <v/>
      </c>
      <c r="BX29" s="59">
        <f>+'El Tranque P2A'!J45</f>
        <v/>
      </c>
      <c r="BY29" s="59">
        <f>+'El Tranque P3A'!J45</f>
        <v/>
      </c>
      <c r="BZ29" s="59">
        <f>+'El Tranque P4A'!J45</f>
        <v/>
      </c>
      <c r="CA29" s="59">
        <f>+'El Tranque P5A'!J45</f>
        <v/>
      </c>
      <c r="CB29" s="59">
        <f>+'El tranque P6A'!J45</f>
        <v/>
      </c>
      <c r="CC29">
        <f>+'San Juan 1'!J45</f>
        <v/>
      </c>
      <c r="CD29">
        <f>+'San Juan 2'!J45</f>
        <v/>
      </c>
      <c r="CE29">
        <f>+'Los Alamos 1'!J45</f>
        <v/>
      </c>
      <c r="CF29">
        <f>+'Pajaritos 1A'!J45</f>
        <v/>
      </c>
      <c r="CG29">
        <f>+'Alto Jahuel'!J45</f>
        <v/>
      </c>
      <c r="CH29">
        <f>+Miami!J45</f>
        <v/>
      </c>
      <c r="CI29">
        <f>+'santa adela p10'!J45</f>
        <v/>
      </c>
      <c r="CJ29">
        <f>+'El Tranque 7'!J45</f>
        <v/>
      </c>
    </row>
    <row r="30">
      <c r="A30" s="4" t="n">
        <v>29</v>
      </c>
      <c r="B30" s="59">
        <f>+'Lautaro P1'!J46</f>
        <v/>
      </c>
      <c r="C30" s="59">
        <f>+'Lautaro P2'!J46</f>
        <v/>
      </c>
      <c r="D30" s="59">
        <f>+'Satelite P6'!J46</f>
        <v/>
      </c>
      <c r="E30">
        <f>+'Satelite P7'!J46</f>
        <v/>
      </c>
      <c r="F30" s="59">
        <f>+'El Abrazo P4'!J46</f>
        <v/>
      </c>
      <c r="G30" s="59">
        <f>+'El Abrazo P5'!J46</f>
        <v/>
      </c>
      <c r="H30" s="59">
        <f>+'Sta Marta P2'!J46</f>
        <v/>
      </c>
      <c r="I30" s="59">
        <f>+'Sta Marta P3'!J46</f>
        <v/>
      </c>
      <c r="J30" s="59">
        <f>+'Sta Marta P4'!J46</f>
        <v/>
      </c>
      <c r="K30" s="59">
        <f>+'Sta Ana Chena'!J46</f>
        <v/>
      </c>
      <c r="L30" s="59">
        <f>+'Oreste Plath P1'!J46</f>
        <v/>
      </c>
      <c r="M30" s="59">
        <f>+'Oreste Plath P2'!J46</f>
        <v/>
      </c>
      <c r="N30" s="59">
        <f>+'Almendral P1A'!J46</f>
        <v/>
      </c>
      <c r="O30" s="59">
        <f>+'Almendral 2A'!J46</f>
        <v/>
      </c>
      <c r="P30" s="59">
        <f>+'Almendral 3B'!J46</f>
        <v/>
      </c>
      <c r="Q30" s="59">
        <f>+'Almendral 4A'!J46</f>
        <v/>
      </c>
      <c r="R30" s="59">
        <f>+'Almendral 6A'!J46</f>
        <v/>
      </c>
      <c r="S30" s="59">
        <f>+'Almendral 7'!J46</f>
        <v/>
      </c>
      <c r="T30" s="59">
        <f>+'Almendral 8'!J46</f>
        <v/>
      </c>
      <c r="U30" s="59">
        <f>+'Almendral 9'!J46</f>
        <v/>
      </c>
      <c r="V30" s="59">
        <f>+'Maipu Centro P1'!J46</f>
        <v/>
      </c>
      <c r="W30" s="59">
        <f>+'Maipu Centro P2'!J46</f>
        <v/>
      </c>
      <c r="X30" s="59">
        <f>+'Cerrillos1 P2A'!J46</f>
        <v/>
      </c>
      <c r="Y30" s="59">
        <f>+'Cerrillos1 P3A'!J46</f>
        <v/>
      </c>
      <c r="Z30" s="59">
        <f>+'Cerrillos1 P4A'!J46</f>
        <v/>
      </c>
      <c r="AA30" s="59">
        <f>+'Cerrillos1 P6'!J46</f>
        <v/>
      </c>
      <c r="AB30" s="59">
        <f>+'Cerrillos2 P1'!J46</f>
        <v/>
      </c>
      <c r="AC30" s="59">
        <f>+'Cerrillos2 P2'!J46</f>
        <v/>
      </c>
      <c r="AD30" s="59">
        <f>+'Versalles1 P1'!J46</f>
        <v/>
      </c>
      <c r="AE30" s="59">
        <f>+'Versalles1 P2'!J46</f>
        <v/>
      </c>
      <c r="AF30" s="59">
        <f>+'Versalles1 P3'!J46</f>
        <v/>
      </c>
      <c r="AG30" s="59">
        <f>+'Versalles2 P1'!J46</f>
        <v/>
      </c>
      <c r="AH30" s="59">
        <f>+'Versalles2 P2'!J46</f>
        <v/>
      </c>
      <c r="AI30" s="59">
        <f>+'Alessandri P1A'!J46</f>
        <v/>
      </c>
      <c r="AJ30" s="59">
        <f>+'Alessandri P2A'!J46</f>
        <v/>
      </c>
      <c r="AK30" s="59">
        <f>+'San Jose de Chuchunco P1A'!J46</f>
        <v/>
      </c>
      <c r="AL30" s="59">
        <f>+'San Jose de Chuchunco P2A'!J46</f>
        <v/>
      </c>
      <c r="AM30" s="59">
        <f>+'San Jose de Chuchunco P3A'!J46</f>
        <v/>
      </c>
      <c r="AN30" s="59">
        <f>+'San Jose de Chuchunco P4A'!J46</f>
        <v/>
      </c>
      <c r="AO30" s="59">
        <f>+'San Jose de Chuchunco P5'!J46</f>
        <v/>
      </c>
      <c r="AP30" s="59">
        <f>+'Jahuel P1'!J46</f>
        <v/>
      </c>
      <c r="AQ30" s="59">
        <f>+'Jahuel P2'!J46</f>
        <v/>
      </c>
      <c r="AR30" s="59">
        <f>+'Jahuel P3'!J46</f>
        <v/>
      </c>
      <c r="AS30" s="59">
        <f>+'Jahuel P4'!J46</f>
        <v/>
      </c>
      <c r="AT30" s="59">
        <f>+'Jardin1 P1A'!J46</f>
        <v/>
      </c>
      <c r="AU30" s="59">
        <f>+'Jardin1 P2A'!J46</f>
        <v/>
      </c>
      <c r="AV30" s="59">
        <f>+'Jardin1 P5'!J46</f>
        <v/>
      </c>
      <c r="AW30" s="59">
        <f>+'Jardin2 P2'!J46</f>
        <v/>
      </c>
      <c r="AX30" s="59">
        <f>+'Jardin2 P3'!J46</f>
        <v/>
      </c>
      <c r="AY30" s="59">
        <f>+'Jardin2 P4'!J46</f>
        <v/>
      </c>
      <c r="AZ30" s="59">
        <f>+'Jardin2 P5'!J46</f>
        <v/>
      </c>
      <c r="BA30" s="59">
        <f>+'Los Bosquinos P1'!J46</f>
        <v/>
      </c>
      <c r="BB30" s="59">
        <f>+'Los Bosquinos P2'!J46</f>
        <v/>
      </c>
      <c r="BC30" s="59">
        <f>+'Santa Adela P1A'!J46</f>
        <v/>
      </c>
      <c r="BD30" s="59">
        <f>+'Santa Adela P2A'!J46</f>
        <v/>
      </c>
      <c r="BE30" s="59">
        <f>+'Santa Adela P3A'!J46</f>
        <v/>
      </c>
      <c r="BF30" s="59">
        <f>+'Santa Adela P6A'!J46</f>
        <v/>
      </c>
      <c r="BG30" s="59">
        <f>+'Santa Adela P8A'!J46</f>
        <v/>
      </c>
      <c r="BH30" s="59">
        <f>+'Santa Adela P9'!J46</f>
        <v/>
      </c>
      <c r="BI30" s="59">
        <f>+'Escobar Williams P2A'!J46</f>
        <v/>
      </c>
      <c r="BJ30" s="59">
        <f>+'Escobar Williams P3A'!J46</f>
        <v/>
      </c>
      <c r="BK30" s="59">
        <f>+'Vista Alegre P2'!J46</f>
        <v/>
      </c>
      <c r="BL30" s="59">
        <f>+'Vista Alegre P3'!J46</f>
        <v/>
      </c>
      <c r="BM30" s="59">
        <f>+'Vista Alegre P4A'!J46</f>
        <v/>
      </c>
      <c r="BN30" s="59">
        <f>+'Vista Alegre P5'!J46</f>
        <v/>
      </c>
      <c r="BO30" s="59">
        <f>+'Los Presidentes P5'!J46</f>
        <v/>
      </c>
      <c r="BP30" s="59">
        <f>+'Los Presidentes P6'!J46</f>
        <v/>
      </c>
      <c r="BQ30" s="59">
        <f>+'Lo Errazuriz P1A'!J46</f>
        <v/>
      </c>
      <c r="BR30" s="59">
        <f>+'Lo Errazuriz P2A'!J46</f>
        <v/>
      </c>
      <c r="BS30" s="59">
        <f>+'Lo Errazuriz P6'!J46</f>
        <v/>
      </c>
      <c r="BT30" s="59">
        <f>+'San Luis P1'!J46</f>
        <v/>
      </c>
      <c r="BU30" s="59">
        <f>+'San Luis P2A'!J46</f>
        <v/>
      </c>
      <c r="BV30" s="59">
        <f>+'San Luis P3A'!J46</f>
        <v/>
      </c>
      <c r="BW30" s="59">
        <f>+'El Tranque P1'!J46</f>
        <v/>
      </c>
      <c r="BX30" s="59">
        <f>+'El Tranque P2A'!J46</f>
        <v/>
      </c>
      <c r="BY30" s="59">
        <f>+'El Tranque P3A'!J46</f>
        <v/>
      </c>
      <c r="BZ30" s="59">
        <f>+'El Tranque P4A'!J46</f>
        <v/>
      </c>
      <c r="CA30" s="59">
        <f>+'El Tranque P5A'!J46</f>
        <v/>
      </c>
      <c r="CB30" s="59">
        <f>+'El tranque P6A'!J46</f>
        <v/>
      </c>
      <c r="CC30">
        <f>+'San Juan 1'!J46</f>
        <v/>
      </c>
      <c r="CD30">
        <f>+'San Juan 2'!J46</f>
        <v/>
      </c>
      <c r="CE30">
        <f>+'Los Alamos 1'!J46</f>
        <v/>
      </c>
      <c r="CF30">
        <f>+'Pajaritos 1A'!J46</f>
        <v/>
      </c>
      <c r="CG30">
        <f>+'Alto Jahuel'!J46</f>
        <v/>
      </c>
      <c r="CH30">
        <f>+Miami!J46</f>
        <v/>
      </c>
      <c r="CI30">
        <f>+'santa adela p10'!J46</f>
        <v/>
      </c>
      <c r="CJ30">
        <f>+'El Tranque 7'!J46</f>
        <v/>
      </c>
    </row>
    <row r="31">
      <c r="A31" s="4" t="n">
        <v>30</v>
      </c>
      <c r="B31" s="59">
        <f>+'Lautaro P1'!J47</f>
        <v/>
      </c>
      <c r="C31" s="59">
        <f>+'Lautaro P2'!J47</f>
        <v/>
      </c>
      <c r="D31" s="59">
        <f>+'Satelite P6'!J47</f>
        <v/>
      </c>
      <c r="E31">
        <f>+'Satelite P7'!J47</f>
        <v/>
      </c>
      <c r="F31" s="59">
        <f>+'El Abrazo P4'!J47</f>
        <v/>
      </c>
      <c r="G31" s="59">
        <f>+'El Abrazo P5'!J47</f>
        <v/>
      </c>
      <c r="H31" s="59">
        <f>+'Sta Marta P2'!J47</f>
        <v/>
      </c>
      <c r="I31" s="59">
        <f>+'Sta Marta P3'!J47</f>
        <v/>
      </c>
      <c r="J31" s="59">
        <f>+'Sta Marta P4'!J47</f>
        <v/>
      </c>
      <c r="K31" s="59">
        <f>+'Sta Ana Chena'!J47</f>
        <v/>
      </c>
      <c r="L31" s="59">
        <f>+'Oreste Plath P1'!J47</f>
        <v/>
      </c>
      <c r="M31" s="59">
        <f>+'Oreste Plath P2'!J47</f>
        <v/>
      </c>
      <c r="N31" s="59">
        <f>+'Almendral P1A'!J47</f>
        <v/>
      </c>
      <c r="O31" s="59">
        <f>+'Almendral 2A'!J47</f>
        <v/>
      </c>
      <c r="P31" s="59">
        <f>+'Almendral 3B'!J47</f>
        <v/>
      </c>
      <c r="Q31" s="59">
        <f>+'Almendral 4A'!J47</f>
        <v/>
      </c>
      <c r="R31" s="59">
        <f>+'Almendral 6A'!J47</f>
        <v/>
      </c>
      <c r="S31" s="59">
        <f>+'Almendral 7'!J47</f>
        <v/>
      </c>
      <c r="T31" s="59">
        <f>+'Almendral 8'!J47</f>
        <v/>
      </c>
      <c r="U31" s="59">
        <f>+'Almendral 9'!J47</f>
        <v/>
      </c>
      <c r="V31" s="59">
        <f>+'Maipu Centro P1'!J47</f>
        <v/>
      </c>
      <c r="W31" s="59">
        <f>+'Maipu Centro P2'!J47</f>
        <v/>
      </c>
      <c r="X31" s="59">
        <f>+'Cerrillos1 P2A'!J47</f>
        <v/>
      </c>
      <c r="Y31" s="59">
        <f>+'Cerrillos1 P3A'!J47</f>
        <v/>
      </c>
      <c r="Z31" s="59">
        <f>+'Cerrillos1 P4A'!J47</f>
        <v/>
      </c>
      <c r="AA31" s="59">
        <f>+'Cerrillos1 P6'!J47</f>
        <v/>
      </c>
      <c r="AB31" s="59">
        <f>+'Cerrillos2 P1'!J47</f>
        <v/>
      </c>
      <c r="AC31" s="59">
        <f>+'Cerrillos2 P2'!J47</f>
        <v/>
      </c>
      <c r="AD31" s="59">
        <f>+'Versalles1 P1'!J47</f>
        <v/>
      </c>
      <c r="AE31" s="59">
        <f>+'Versalles1 P2'!J47</f>
        <v/>
      </c>
      <c r="AF31" s="59">
        <f>+'Versalles1 P3'!J47</f>
        <v/>
      </c>
      <c r="AG31" s="59">
        <f>+'Versalles2 P1'!J47</f>
        <v/>
      </c>
      <c r="AH31" s="59">
        <f>+'Versalles2 P2'!J47</f>
        <v/>
      </c>
      <c r="AI31" s="59">
        <f>+'Alessandri P1A'!J47</f>
        <v/>
      </c>
      <c r="AJ31" s="59">
        <f>+'Alessandri P2A'!J47</f>
        <v/>
      </c>
      <c r="AK31" s="59">
        <f>+'San Jose de Chuchunco P1A'!J47</f>
        <v/>
      </c>
      <c r="AL31" s="59">
        <f>+'San Jose de Chuchunco P2A'!J47</f>
        <v/>
      </c>
      <c r="AM31" s="59">
        <f>+'San Jose de Chuchunco P3A'!J47</f>
        <v/>
      </c>
      <c r="AN31" s="59">
        <f>+'San Jose de Chuchunco P4A'!J47</f>
        <v/>
      </c>
      <c r="AO31" s="59">
        <f>+'San Jose de Chuchunco P5'!J47</f>
        <v/>
      </c>
      <c r="AP31" s="59">
        <f>+'Jahuel P1'!J47</f>
        <v/>
      </c>
      <c r="AQ31" s="59">
        <f>+'Jahuel P2'!J47</f>
        <v/>
      </c>
      <c r="AR31" s="59">
        <f>+'Jahuel P3'!J47</f>
        <v/>
      </c>
      <c r="AS31" s="59">
        <f>+'Jahuel P4'!J47</f>
        <v/>
      </c>
      <c r="AT31" s="59">
        <f>+'Jardin1 P1A'!J47</f>
        <v/>
      </c>
      <c r="AU31" s="59">
        <f>+'Jardin1 P2A'!J47</f>
        <v/>
      </c>
      <c r="AV31" s="59">
        <f>+'Jardin1 P5'!J47</f>
        <v/>
      </c>
      <c r="AW31" s="59">
        <f>+'Jardin2 P2'!J47</f>
        <v/>
      </c>
      <c r="AX31" s="59">
        <f>+'Jardin2 P3'!J47</f>
        <v/>
      </c>
      <c r="AY31" s="59">
        <f>+'Jardin2 P4'!J47</f>
        <v/>
      </c>
      <c r="AZ31" s="59">
        <f>+'Jardin2 P5'!J47</f>
        <v/>
      </c>
      <c r="BA31" s="59">
        <f>+'Los Bosquinos P1'!J47</f>
        <v/>
      </c>
      <c r="BB31" s="59">
        <f>+'Los Bosquinos P2'!J47</f>
        <v/>
      </c>
      <c r="BC31" s="59">
        <f>+'Santa Adela P1A'!J47</f>
        <v/>
      </c>
      <c r="BD31" s="59">
        <f>+'Santa Adela P2A'!J47</f>
        <v/>
      </c>
      <c r="BE31" s="59">
        <f>+'Santa Adela P3A'!J47</f>
        <v/>
      </c>
      <c r="BF31" s="59">
        <f>+'Santa Adela P6A'!J47</f>
        <v/>
      </c>
      <c r="BG31" s="59">
        <f>+'Santa Adela P8A'!J47</f>
        <v/>
      </c>
      <c r="BH31" s="59">
        <f>+'Santa Adela P9'!J47</f>
        <v/>
      </c>
      <c r="BI31" s="59">
        <f>+'Escobar Williams P2A'!J47</f>
        <v/>
      </c>
      <c r="BJ31" s="59">
        <f>+'Escobar Williams P3A'!J47</f>
        <v/>
      </c>
      <c r="BK31" s="59">
        <f>+'Vista Alegre P2'!J47</f>
        <v/>
      </c>
      <c r="BL31" s="59">
        <f>+'Vista Alegre P3'!J47</f>
        <v/>
      </c>
      <c r="BM31" s="59">
        <f>+'Vista Alegre P4A'!J47</f>
        <v/>
      </c>
      <c r="BN31" s="59">
        <f>+'Vista Alegre P5'!J47</f>
        <v/>
      </c>
      <c r="BO31" s="59">
        <f>+'Los Presidentes P5'!J47</f>
        <v/>
      </c>
      <c r="BP31" s="59">
        <f>+'Los Presidentes P6'!J47</f>
        <v/>
      </c>
      <c r="BQ31" s="59">
        <f>+'Lo Errazuriz P1A'!J47</f>
        <v/>
      </c>
      <c r="BR31" s="59">
        <f>+'Lo Errazuriz P2A'!J47</f>
        <v/>
      </c>
      <c r="BS31" s="59">
        <f>+'Lo Errazuriz P6'!J47</f>
        <v/>
      </c>
      <c r="BT31" s="59">
        <f>+'San Luis P1'!J47</f>
        <v/>
      </c>
      <c r="BU31" s="59">
        <f>+'San Luis P2A'!J47</f>
        <v/>
      </c>
      <c r="BV31" s="59">
        <f>+'San Luis P3A'!J47</f>
        <v/>
      </c>
      <c r="BW31" s="59">
        <f>+'El Tranque P1'!J47</f>
        <v/>
      </c>
      <c r="BX31" s="59">
        <f>+'El Tranque P2A'!J47</f>
        <v/>
      </c>
      <c r="BY31" s="59">
        <f>+'El Tranque P3A'!J47</f>
        <v/>
      </c>
      <c r="BZ31" s="59">
        <f>+'El Tranque P4A'!J47</f>
        <v/>
      </c>
      <c r="CA31" s="59">
        <f>+'El Tranque P5A'!J47</f>
        <v/>
      </c>
      <c r="CB31" s="59">
        <f>+'El tranque P6A'!J47</f>
        <v/>
      </c>
      <c r="CC31">
        <f>+'San Juan 1'!J47</f>
        <v/>
      </c>
      <c r="CD31">
        <f>+'San Juan 2'!J47</f>
        <v/>
      </c>
      <c r="CE31">
        <f>+'Los Alamos 1'!J47</f>
        <v/>
      </c>
      <c r="CF31">
        <f>+'Pajaritos 1A'!J47</f>
        <v/>
      </c>
      <c r="CG31">
        <f>+'Alto Jahuel'!J47</f>
        <v/>
      </c>
      <c r="CH31">
        <f>+Miami!J47</f>
        <v/>
      </c>
      <c r="CI31">
        <f>+'santa adela p10'!J47</f>
        <v/>
      </c>
      <c r="CJ31">
        <f>+'El Tranque 7'!J47</f>
        <v/>
      </c>
    </row>
    <row r="32">
      <c r="A32" s="4" t="n">
        <v>31</v>
      </c>
      <c r="B32" s="59">
        <f>+'Lautaro P1'!J48</f>
        <v/>
      </c>
      <c r="C32" s="59">
        <f>+'Lautaro P2'!J48</f>
        <v/>
      </c>
      <c r="D32" s="59">
        <f>+'Satelite P6'!J49</f>
        <v/>
      </c>
      <c r="E32">
        <f>+'Satelite P7'!J49</f>
        <v/>
      </c>
      <c r="F32" s="59">
        <f>+'El Abrazo P4'!J49</f>
        <v/>
      </c>
      <c r="G32" s="59">
        <f>+'El Abrazo P5'!J49</f>
        <v/>
      </c>
      <c r="H32" s="59">
        <f>+'Sta Marta P2'!J49</f>
        <v/>
      </c>
      <c r="I32" s="59">
        <f>+'Sta Marta P3'!J49</f>
        <v/>
      </c>
      <c r="J32" s="59">
        <f>+'Sta Marta P4'!J49</f>
        <v/>
      </c>
      <c r="K32" s="59">
        <f>+'Sta Ana Chena'!J49</f>
        <v/>
      </c>
      <c r="L32" s="59">
        <f>+'Oreste Plath P1'!J49</f>
        <v/>
      </c>
      <c r="M32" s="59">
        <f>+'Oreste Plath P2'!J49</f>
        <v/>
      </c>
      <c r="N32" s="59">
        <f>+'Almendral P1A'!J49</f>
        <v/>
      </c>
      <c r="O32" s="59">
        <f>+'Almendral 2A'!J49</f>
        <v/>
      </c>
      <c r="P32" s="59">
        <f>+'Almendral 3B'!J49</f>
        <v/>
      </c>
      <c r="Q32" s="59">
        <f>+'Almendral 4A'!J49</f>
        <v/>
      </c>
      <c r="R32" s="59">
        <f>+'Almendral 6A'!J49</f>
        <v/>
      </c>
      <c r="S32" s="59">
        <f>+'Almendral 7'!J49</f>
        <v/>
      </c>
      <c r="T32" s="59">
        <f>+'Almendral 8'!J49</f>
        <v/>
      </c>
      <c r="U32" s="59">
        <f>+'Almendral 9'!J49</f>
        <v/>
      </c>
      <c r="V32" s="59">
        <f>+'Maipu Centro P1'!J48</f>
        <v/>
      </c>
      <c r="W32" s="59">
        <f>+'Maipu Centro P2'!J48</f>
        <v/>
      </c>
      <c r="X32" s="59">
        <f>+'Cerrillos1 P2A'!J48</f>
        <v/>
      </c>
      <c r="Y32" s="59">
        <f>+'Cerrillos1 P3A'!J48</f>
        <v/>
      </c>
      <c r="Z32" s="59">
        <f>+'Cerrillos1 P4A'!J48</f>
        <v/>
      </c>
      <c r="AA32" s="59">
        <f>+'Cerrillos1 P6'!J48</f>
        <v/>
      </c>
      <c r="AB32" s="59">
        <f>+'Cerrillos2 P1'!J48</f>
        <v/>
      </c>
      <c r="AC32" s="59">
        <f>+'Cerrillos2 P2'!J48</f>
        <v/>
      </c>
      <c r="AD32" s="59">
        <f>+'Versalles1 P1'!J48</f>
        <v/>
      </c>
      <c r="AE32" s="59">
        <f>+'Versalles1 P2'!J48</f>
        <v/>
      </c>
      <c r="AF32" s="59">
        <f>+'Versalles1 P3'!J48</f>
        <v/>
      </c>
      <c r="AG32" s="59">
        <f>+'Versalles2 P1'!J48</f>
        <v/>
      </c>
      <c r="AH32" s="59">
        <f>+'Versalles2 P2'!J48</f>
        <v/>
      </c>
      <c r="AI32" s="59">
        <f>+'Alessandri P1A'!J48</f>
        <v/>
      </c>
      <c r="AJ32" s="59">
        <f>+'Alessandri P2A'!J48</f>
        <v/>
      </c>
      <c r="AK32" s="59">
        <f>+'San Jose de Chuchunco P1A'!J48</f>
        <v/>
      </c>
      <c r="AL32" s="59">
        <f>+'San Jose de Chuchunco P2A'!J48</f>
        <v/>
      </c>
      <c r="AM32" s="59">
        <f>+'San Jose de Chuchunco P3A'!J48</f>
        <v/>
      </c>
      <c r="AN32" s="59">
        <f>+'San Jose de Chuchunco P4A'!J48</f>
        <v/>
      </c>
      <c r="AO32" s="59">
        <f>+'San Jose de Chuchunco P5'!J48</f>
        <v/>
      </c>
      <c r="AP32" s="59">
        <f>+'Jahuel P1'!J48</f>
        <v/>
      </c>
      <c r="AQ32" s="59">
        <f>+'Jahuel P2'!J48</f>
        <v/>
      </c>
      <c r="AR32" s="59">
        <f>+'Jahuel P3'!J48</f>
        <v/>
      </c>
      <c r="AS32" s="59">
        <f>+'Jahuel P4'!J48</f>
        <v/>
      </c>
      <c r="AT32" s="59">
        <f>+'Jardin1 P1A'!J48</f>
        <v/>
      </c>
      <c r="AU32" s="59">
        <f>+'Jardin1 P2A'!J48</f>
        <v/>
      </c>
      <c r="AV32" s="59">
        <f>+'Jardin1 P5'!J48</f>
        <v/>
      </c>
      <c r="AW32" s="59">
        <f>+'Jardin2 P2'!J48</f>
        <v/>
      </c>
      <c r="AX32" s="59">
        <f>+'Jardin2 P3'!J48</f>
        <v/>
      </c>
      <c r="AY32" s="59">
        <f>+'Jardin2 P4'!J48</f>
        <v/>
      </c>
      <c r="AZ32" s="59">
        <f>+'Jardin2 P5'!J48</f>
        <v/>
      </c>
      <c r="BA32" s="59">
        <f>+'Los Bosquinos P1'!J48</f>
        <v/>
      </c>
      <c r="BB32" s="59">
        <f>+'Los Bosquinos P2'!J48</f>
        <v/>
      </c>
      <c r="BC32" s="59">
        <f>+'Santa Adela P1A'!J48</f>
        <v/>
      </c>
      <c r="BD32" s="59">
        <f>+'Santa Adela P2A'!J48</f>
        <v/>
      </c>
      <c r="BE32" s="59">
        <f>+'Santa Adela P3A'!J48</f>
        <v/>
      </c>
      <c r="BF32" s="59">
        <f>+'Santa Adela P6A'!J48</f>
        <v/>
      </c>
      <c r="BG32" s="59">
        <f>+'Santa Adela P8A'!J48</f>
        <v/>
      </c>
      <c r="BH32" s="59">
        <f>+'Santa Adela P9'!J48</f>
        <v/>
      </c>
      <c r="BI32" s="59">
        <f>+'Escobar Williams P2A'!J48</f>
        <v/>
      </c>
      <c r="BJ32" s="59">
        <f>+'Escobar Williams P3A'!J48</f>
        <v/>
      </c>
      <c r="BK32" s="59">
        <f>+'Vista Alegre P2'!J48</f>
        <v/>
      </c>
      <c r="BL32" s="59">
        <f>+'Vista Alegre P3'!J48</f>
        <v/>
      </c>
      <c r="BM32" s="59">
        <f>+'Vista Alegre P4A'!J48</f>
        <v/>
      </c>
      <c r="BN32" s="59">
        <f>+'Vista Alegre P5'!J48</f>
        <v/>
      </c>
      <c r="BO32" s="59">
        <f>+'Los Presidentes P5'!J48</f>
        <v/>
      </c>
      <c r="BP32" s="59">
        <f>+'Los Presidentes P6'!J48</f>
        <v/>
      </c>
      <c r="BQ32" s="59">
        <f>+'Lo Errazuriz P1A'!J48</f>
        <v/>
      </c>
      <c r="BR32" s="59">
        <f>+'Lo Errazuriz P2A'!J48</f>
        <v/>
      </c>
      <c r="BS32" s="59">
        <f>+'Lo Errazuriz P6'!J48</f>
        <v/>
      </c>
      <c r="BT32" s="59">
        <f>+'San Luis P1'!J48</f>
        <v/>
      </c>
      <c r="BU32" s="59">
        <f>+'San Luis P2A'!J48</f>
        <v/>
      </c>
      <c r="BV32" s="59">
        <f>+'San Luis P3A'!J48</f>
        <v/>
      </c>
      <c r="BW32" s="59">
        <f>+'El Tranque P1'!J48</f>
        <v/>
      </c>
      <c r="BX32" s="59">
        <f>+'El Tranque P2A'!J48</f>
        <v/>
      </c>
      <c r="BY32" s="59">
        <f>+'El Tranque P3A'!J48</f>
        <v/>
      </c>
      <c r="BZ32" s="59">
        <f>+'El Tranque P4A'!J48</f>
        <v/>
      </c>
      <c r="CA32" s="59">
        <f>+'El Tranque P5A'!J48</f>
        <v/>
      </c>
      <c r="CB32" s="59">
        <f>+'El tranque P6A'!J48</f>
        <v/>
      </c>
      <c r="CC32">
        <f>+'San Juan 1'!J48</f>
        <v/>
      </c>
      <c r="CD32">
        <f>+'San Juan 2'!J48</f>
        <v/>
      </c>
      <c r="CE32">
        <f>+'Los Alamos 1'!J48</f>
        <v/>
      </c>
      <c r="CF32">
        <f>+'Pajaritos 1A'!J48</f>
        <v/>
      </c>
      <c r="CG32">
        <f>+'Alto Jahuel'!J48</f>
        <v/>
      </c>
      <c r="CH32">
        <f>+Miami!J48</f>
        <v/>
      </c>
      <c r="CI32">
        <f>+'santa adela p10'!J48</f>
        <v/>
      </c>
      <c r="CJ32">
        <f>+'El Tranque 7'!J48</f>
        <v/>
      </c>
    </row>
    <row r="34">
      <c r="B34" s="59">
        <f>+SUM(B2:B32)</f>
        <v/>
      </c>
      <c r="C34" s="59">
        <f>+SUM(C2:C32)</f>
        <v/>
      </c>
      <c r="D34" s="59">
        <f>+SUM(D2:D32)</f>
        <v/>
      </c>
      <c r="E34" s="59">
        <f>+SUM(E2:E32)</f>
        <v/>
      </c>
      <c r="F34" s="59">
        <f>+SUM(F2:F32)</f>
        <v/>
      </c>
      <c r="G34" s="59">
        <f>+SUM(G2:G32)</f>
        <v/>
      </c>
      <c r="H34" s="59">
        <f>+SUM(H2:H32)</f>
        <v/>
      </c>
      <c r="I34" s="59">
        <f>+SUM(I2:I32)</f>
        <v/>
      </c>
      <c r="J34" s="59">
        <f>+SUM(J2:J32)</f>
        <v/>
      </c>
      <c r="K34" s="59">
        <f>+SUM(K2:K32)</f>
        <v/>
      </c>
      <c r="L34" s="59">
        <f>+SUM(L2:L32)</f>
        <v/>
      </c>
      <c r="M34" s="59">
        <f>+SUM(M2:M32)</f>
        <v/>
      </c>
      <c r="N34" s="59">
        <f>+SUM(N2:N32)</f>
        <v/>
      </c>
      <c r="O34" s="59">
        <f>+SUM(O2:O32)</f>
        <v/>
      </c>
      <c r="P34" s="59">
        <f>+SUM(P2:P32)</f>
        <v/>
      </c>
      <c r="Q34" s="59">
        <f>+SUM(Q2:Q32)</f>
        <v/>
      </c>
      <c r="R34" s="59">
        <f>+SUM(R2:R32)</f>
        <v/>
      </c>
      <c r="S34" s="59">
        <f>+SUM(S2:S32)</f>
        <v/>
      </c>
      <c r="T34" s="59">
        <f>+SUM(T2:T32)</f>
        <v/>
      </c>
      <c r="U34" s="59">
        <f>+SUM(U2:U32)</f>
        <v/>
      </c>
      <c r="V34" s="59">
        <f>+SUM(V2:V32)</f>
        <v/>
      </c>
      <c r="W34" s="59">
        <f>+SUM(W2:W32)</f>
        <v/>
      </c>
      <c r="X34" s="59">
        <f>+SUM(X2:X32)</f>
        <v/>
      </c>
      <c r="Y34" s="59">
        <f>+SUM(Y2:Y32)</f>
        <v/>
      </c>
      <c r="Z34" s="59">
        <f>+SUM(Z2:Z32)</f>
        <v/>
      </c>
      <c r="AA34" s="59">
        <f>+SUM(AA2:AA32)</f>
        <v/>
      </c>
      <c r="AB34" s="59">
        <f>+SUM(AB2:AB32)</f>
        <v/>
      </c>
      <c r="AC34" s="59">
        <f>+SUM(AC2:AC32)</f>
        <v/>
      </c>
      <c r="AD34" s="59">
        <f>+SUM(AD2:AD32)</f>
        <v/>
      </c>
      <c r="AE34" s="59">
        <f>+SUM(AE2:AE32)</f>
        <v/>
      </c>
      <c r="AF34" s="59">
        <f>+SUM(AF2:AF32)</f>
        <v/>
      </c>
      <c r="AG34" s="59">
        <f>+SUM(AG2:AG32)</f>
        <v/>
      </c>
      <c r="AH34" s="59">
        <f>+SUM(AH2:AH32)</f>
        <v/>
      </c>
      <c r="AI34" s="59">
        <f>+SUM(AI2:AI32)</f>
        <v/>
      </c>
      <c r="AJ34" s="59">
        <f>+SUM(AJ2:AJ32)</f>
        <v/>
      </c>
      <c r="AK34" s="59">
        <f>+SUM(AK2:AK32)</f>
        <v/>
      </c>
      <c r="AL34" s="59">
        <f>+SUM(AL2:AL32)</f>
        <v/>
      </c>
      <c r="AM34" s="59">
        <f>+SUM(AM2:AM32)</f>
        <v/>
      </c>
      <c r="AN34" s="59">
        <f>+SUM(AN2:AN32)</f>
        <v/>
      </c>
      <c r="AO34" s="59">
        <f>+SUM(AO2:AO32)</f>
        <v/>
      </c>
      <c r="AP34" s="59">
        <f>+SUM(AP2:AP32)</f>
        <v/>
      </c>
      <c r="AQ34" s="59">
        <f>+SUM(AQ2:AQ32)</f>
        <v/>
      </c>
      <c r="AR34" s="59">
        <f>+SUM(AR2:AR32)</f>
        <v/>
      </c>
      <c r="AS34" s="59">
        <f>+SUM(AS2:AS32)</f>
        <v/>
      </c>
      <c r="AT34" s="59">
        <f>+SUM(AT2:AT32)</f>
        <v/>
      </c>
      <c r="AU34" s="59">
        <f>+SUM(AU2:AU32)</f>
        <v/>
      </c>
      <c r="AV34" s="59">
        <f>+SUM(AV2:AV32)</f>
        <v/>
      </c>
      <c r="AW34" s="59">
        <f>+SUM(AW2:AW32)</f>
        <v/>
      </c>
      <c r="AX34" s="59">
        <f>+SUM(AX2:AX32)</f>
        <v/>
      </c>
      <c r="AY34" s="59">
        <f>+SUM(AY2:AY32)</f>
        <v/>
      </c>
      <c r="AZ34" s="59">
        <f>+SUM(AZ2:AZ32)</f>
        <v/>
      </c>
      <c r="BA34" s="59">
        <f>+SUM(BA2:BA32)</f>
        <v/>
      </c>
      <c r="BB34" s="59">
        <f>+SUM(BB2:BB32)</f>
        <v/>
      </c>
      <c r="BC34" s="59">
        <f>+SUM(BC2:BC32)</f>
        <v/>
      </c>
      <c r="BD34" s="59">
        <f>+SUM(BD2:BD32)</f>
        <v/>
      </c>
      <c r="BE34" s="59">
        <f>+SUM(BE2:BE32)</f>
        <v/>
      </c>
      <c r="BF34" s="59">
        <f>+SUM(BF2:BF32)</f>
        <v/>
      </c>
      <c r="BG34" s="59">
        <f>+SUM(BG2:BG32)</f>
        <v/>
      </c>
      <c r="BH34" s="59">
        <f>+SUM(BH2:BH32)</f>
        <v/>
      </c>
      <c r="BI34" s="59">
        <f>+SUM(BI2:BI32)</f>
        <v/>
      </c>
      <c r="BJ34" s="59">
        <f>+SUM(BJ2:BJ32)</f>
        <v/>
      </c>
      <c r="BK34" s="59">
        <f>+SUM(BK2:BK32)</f>
        <v/>
      </c>
      <c r="BL34" s="59">
        <f>+SUM(BL2:BL32)</f>
        <v/>
      </c>
      <c r="BM34" s="59">
        <f>+SUM(BM2:BM32)</f>
        <v/>
      </c>
      <c r="BN34" s="59">
        <f>+SUM(BN2:BN32)</f>
        <v/>
      </c>
      <c r="BO34" s="59">
        <f>+SUM(BO2:BO32)</f>
        <v/>
      </c>
      <c r="BP34" s="59">
        <f>+SUM(BP2:BP32)</f>
        <v/>
      </c>
      <c r="BQ34" s="59">
        <f>+SUM(BQ2:BQ32)</f>
        <v/>
      </c>
      <c r="BR34" s="59">
        <f>+SUM(BR2:BR32)</f>
        <v/>
      </c>
      <c r="BS34" s="59">
        <f>+SUM(BS2:BS32)</f>
        <v/>
      </c>
      <c r="BT34" s="59">
        <f>+SUM(BT2:BT32)</f>
        <v/>
      </c>
      <c r="BU34" s="59">
        <f>+SUM(BU2:BU32)</f>
        <v/>
      </c>
      <c r="BV34" s="59">
        <f>+SUM(BV2:BV32)</f>
        <v/>
      </c>
      <c r="BW34" s="59">
        <f>+SUM(BW2:BW32)</f>
        <v/>
      </c>
      <c r="BX34" s="59">
        <f>+SUM(BX2:BX32)</f>
        <v/>
      </c>
      <c r="BY34" s="59">
        <f>+SUM(BY2:BY32)</f>
        <v/>
      </c>
      <c r="BZ34" s="59">
        <f>+SUM(BZ2:BZ32)</f>
        <v/>
      </c>
      <c r="CA34" s="59">
        <f>+SUM(CA2:CA32)</f>
        <v/>
      </c>
      <c r="CB34" s="59">
        <f>+SUM(CB2:CB32)</f>
        <v/>
      </c>
      <c r="CC34" s="59">
        <f>+SUM(CC2:CC32)</f>
        <v/>
      </c>
      <c r="CD34" s="59">
        <f>+SUM(CD2:CD32)</f>
        <v/>
      </c>
      <c r="CE34" s="59">
        <f>+SUM(CE2:CE32)</f>
        <v/>
      </c>
      <c r="CF34" s="59">
        <f>+SUM(CF2:CF32)</f>
        <v/>
      </c>
      <c r="CG34" s="59">
        <f>+SUM(CG2:CG32)</f>
        <v/>
      </c>
      <c r="CH34" s="59">
        <f>+SUM(CH2:CH32)</f>
        <v/>
      </c>
      <c r="CI34" s="59">
        <f>+SUM(CI2:CI32)</f>
        <v/>
      </c>
      <c r="CJ34" s="59">
        <f>+SUM(CJ2:CJ32)</f>
        <v/>
      </c>
    </row>
    <row r="43">
      <c r="G43" s="59" t="n"/>
      <c r="H43" s="59" t="n"/>
      <c r="I43" s="59" t="n"/>
    </row>
    <row r="44">
      <c r="G44" s="59" t="n"/>
    </row>
    <row r="46">
      <c r="G46" s="1" t="n"/>
      <c r="N46" s="75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OPERACIONES - SMAPA</dc:creator>
  <dcterms:created xsi:type="dcterms:W3CDTF">2010-03-08T07:25:14Z</dcterms:created>
  <dcterms:modified xsi:type="dcterms:W3CDTF">2025-02-11T19:30:27Z</dcterms:modified>
  <cp:lastModifiedBy>Javier Ignacio Lobos Constanzo</cp:lastModifiedBy>
  <cp:lastPrinted>2024-12-13T18:07:07Z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0x010100678ECFEEF0F38A4D967D61BBA7677750</vt:lpwstr>
  </property>
</Properties>
</file>