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marawansalah/Downloads/"/>
    </mc:Choice>
  </mc:AlternateContent>
  <xr:revisionPtr revIDLastSave="0" documentId="13_ncr:1_{4B3FFEE2-24AE-C34F-A1A1-3C80047A5D99}" xr6:coauthVersionLast="47" xr6:coauthVersionMax="47" xr10:uidLastSave="{00000000-0000-0000-0000-000000000000}"/>
  <bookViews>
    <workbookView xWindow="0" yWindow="500" windowWidth="20740" windowHeight="11760" xr2:uid="{00000000-000D-0000-FFFF-FFFF00000000}"/>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9" i="2" l="1"/>
  <c r="C140" i="2"/>
  <c r="C139" i="2"/>
  <c r="B141" i="2" s="1"/>
  <c r="C141" i="2"/>
  <c r="C118" i="2"/>
  <c r="C114" i="2"/>
  <c r="C115" i="2"/>
  <c r="C116" i="2"/>
  <c r="C117" i="2"/>
  <c r="C113" i="2"/>
  <c r="E6" i="3" s="1"/>
  <c r="C70" i="2"/>
  <c r="C69" i="2"/>
  <c r="C72" i="2"/>
  <c r="C90" i="2"/>
  <c r="C89" i="2"/>
  <c r="B90" i="2" s="1"/>
  <c r="C45" i="2"/>
  <c r="B46" i="2" s="1"/>
  <c r="C46" i="2"/>
  <c r="C24" i="2"/>
  <c r="A3" i="3"/>
  <c r="A4" i="3"/>
  <c r="A5" i="3"/>
  <c r="A6" i="3"/>
  <c r="A7" i="3"/>
  <c r="A8" i="3"/>
  <c r="A2" i="3"/>
  <c r="C59" i="2"/>
  <c r="C112" i="2"/>
  <c r="C23" i="2"/>
  <c r="C25" i="2"/>
  <c r="C111" i="2"/>
  <c r="B112" i="2" s="1"/>
  <c r="C99" i="2"/>
  <c r="C100" i="2"/>
  <c r="C101" i="2"/>
  <c r="B102" i="2" s="1"/>
  <c r="C102" i="2"/>
  <c r="C103" i="2"/>
  <c r="C104" i="2"/>
  <c r="B105" i="2" s="1"/>
  <c r="C105" i="2"/>
  <c r="C106" i="2"/>
  <c r="C107" i="2"/>
  <c r="C108" i="2"/>
  <c r="C109" i="2"/>
  <c r="B110" i="2" s="1"/>
  <c r="C110" i="2"/>
  <c r="B17" i="2"/>
  <c r="B15" i="2"/>
  <c r="C17" i="2"/>
  <c r="C18" i="2"/>
  <c r="C19" i="2"/>
  <c r="C20" i="2"/>
  <c r="C21" i="2"/>
  <c r="B22" i="2" s="1"/>
  <c r="C22" i="2"/>
  <c r="B13" i="2"/>
  <c r="B14" i="2"/>
  <c r="C14" i="2"/>
  <c r="C15" i="2"/>
  <c r="E4" i="3" s="1"/>
  <c r="C16" i="2"/>
  <c r="B6" i="2"/>
  <c r="C92" i="2"/>
  <c r="C150" i="2"/>
  <c r="B4" i="2"/>
  <c r="C29" i="2"/>
  <c r="C43" i="2"/>
  <c r="C44" i="2"/>
  <c r="C97" i="2"/>
  <c r="C41" i="2"/>
  <c r="B140" i="2" l="1"/>
  <c r="B114" i="2"/>
  <c r="B116" i="2"/>
  <c r="B115" i="2"/>
  <c r="C40" i="2"/>
  <c r="C68" i="2"/>
  <c r="C82" i="2"/>
  <c r="C12" i="2"/>
  <c r="C27" i="2"/>
  <c r="B28" i="2" s="1"/>
  <c r="C33" i="2"/>
  <c r="C31" i="2"/>
  <c r="C32" i="2"/>
  <c r="B10" i="2"/>
  <c r="B9" i="2"/>
  <c r="B5" i="2"/>
  <c r="C4" i="2"/>
  <c r="C5" i="2"/>
  <c r="B7" i="2" s="1"/>
  <c r="C6" i="2"/>
  <c r="B8" i="2" s="1"/>
  <c r="C7" i="2"/>
  <c r="C8" i="2"/>
  <c r="C9" i="2"/>
  <c r="C10" i="2"/>
  <c r="C11" i="2"/>
  <c r="C13" i="2"/>
  <c r="C26" i="2"/>
  <c r="C28" i="2"/>
  <c r="B44" i="2" s="1"/>
  <c r="C30" i="2"/>
  <c r="C34" i="2"/>
  <c r="B43" i="2" s="1"/>
  <c r="C35" i="2"/>
  <c r="C36" i="2"/>
  <c r="C37" i="2"/>
  <c r="C38" i="2"/>
  <c r="C39" i="2"/>
  <c r="C42" i="2"/>
  <c r="C47" i="2"/>
  <c r="C48" i="2"/>
  <c r="C49" i="2"/>
  <c r="C50" i="2"/>
  <c r="C51" i="2"/>
  <c r="C52" i="2"/>
  <c r="C53" i="2"/>
  <c r="C54" i="2"/>
  <c r="C55" i="2"/>
  <c r="C56" i="2"/>
  <c r="C57" i="2"/>
  <c r="C58" i="2"/>
  <c r="B64" i="2" s="1"/>
  <c r="C60" i="2"/>
  <c r="C61" i="2"/>
  <c r="C62" i="2"/>
  <c r="C63" i="2"/>
  <c r="C64" i="2"/>
  <c r="C65" i="2"/>
  <c r="C66" i="2"/>
  <c r="C67" i="2"/>
  <c r="C71" i="2"/>
  <c r="B72" i="2" s="1"/>
  <c r="C73" i="2"/>
  <c r="C74" i="2"/>
  <c r="B75" i="2" s="1"/>
  <c r="C75" i="2"/>
  <c r="C76" i="2"/>
  <c r="C77" i="2"/>
  <c r="C78" i="2"/>
  <c r="C79" i="2"/>
  <c r="C80" i="2"/>
  <c r="C81" i="2"/>
  <c r="C83" i="2"/>
  <c r="C84" i="2"/>
  <c r="C85" i="2"/>
  <c r="C86" i="2"/>
  <c r="C87" i="2"/>
  <c r="C88" i="2"/>
  <c r="C91" i="2"/>
  <c r="C93" i="2"/>
  <c r="C94" i="2"/>
  <c r="C95" i="2"/>
  <c r="C96" i="2"/>
  <c r="C98" i="2"/>
  <c r="C120" i="2"/>
  <c r="C121" i="2"/>
  <c r="C122" i="2"/>
  <c r="C123" i="2"/>
  <c r="C124" i="2"/>
  <c r="C125" i="2"/>
  <c r="C126" i="2"/>
  <c r="C127" i="2"/>
  <c r="C128" i="2"/>
  <c r="C129" i="2"/>
  <c r="C130" i="2"/>
  <c r="C131" i="2"/>
  <c r="C132" i="2"/>
  <c r="C133" i="2"/>
  <c r="C134" i="2"/>
  <c r="C135" i="2"/>
  <c r="C136" i="2"/>
  <c r="C137" i="2"/>
  <c r="C138" i="2"/>
  <c r="C142" i="2"/>
  <c r="C143" i="2"/>
  <c r="B147" i="2" s="1"/>
  <c r="C144" i="2"/>
  <c r="B148" i="2" s="1"/>
  <c r="C145" i="2"/>
  <c r="B149" i="2" s="1"/>
  <c r="C146" i="2"/>
  <c r="B150" i="2" s="1"/>
  <c r="C147" i="2"/>
  <c r="C148" i="2"/>
  <c r="C149" i="2"/>
  <c r="C151" i="2"/>
  <c r="B152" i="2" s="1"/>
  <c r="C152" i="2"/>
  <c r="B79" i="2" l="1"/>
  <c r="B119" i="2"/>
  <c r="B77" i="2"/>
  <c r="B78" i="2"/>
  <c r="B74" i="2"/>
  <c r="B76" i="2"/>
  <c r="B26" i="2"/>
  <c r="B31" i="2"/>
  <c r="B35" i="2"/>
  <c r="B139" i="2"/>
  <c r="B106" i="2"/>
  <c r="B118" i="2"/>
  <c r="B120" i="2"/>
  <c r="E2" i="3"/>
  <c r="B124" i="2"/>
  <c r="B126" i="2"/>
  <c r="B125" i="2"/>
  <c r="B127" i="2"/>
  <c r="B142" i="2"/>
  <c r="B92" i="2"/>
  <c r="B135" i="2"/>
  <c r="B138" i="2"/>
  <c r="B131" i="2"/>
  <c r="B130" i="2"/>
  <c r="B137" i="2"/>
  <c r="B123" i="2"/>
  <c r="B136" i="2"/>
  <c r="B121" i="2"/>
  <c r="B122" i="2"/>
  <c r="B134" i="2"/>
  <c r="B129" i="2"/>
  <c r="B91" i="2"/>
  <c r="B133" i="2"/>
  <c r="B128" i="2"/>
  <c r="B132" i="2"/>
  <c r="B69" i="2"/>
  <c r="B70" i="2"/>
  <c r="B85" i="2"/>
  <c r="B89" i="2"/>
  <c r="B87" i="2"/>
  <c r="B88" i="2"/>
  <c r="B86" i="2"/>
  <c r="B37" i="2"/>
  <c r="B81" i="2"/>
  <c r="B82" i="2"/>
  <c r="B83" i="2"/>
  <c r="B84" i="2"/>
  <c r="B80" i="2"/>
  <c r="B68" i="2"/>
  <c r="B51" i="2"/>
  <c r="B48" i="2"/>
  <c r="B53" i="2"/>
  <c r="B36" i="2"/>
  <c r="B58" i="2"/>
  <c r="B50" i="2"/>
  <c r="B56" i="2"/>
  <c r="B38" i="2"/>
  <c r="B71" i="2"/>
  <c r="B57" i="2"/>
  <c r="B49" i="2"/>
  <c r="B52" i="2"/>
  <c r="B55" i="2"/>
  <c r="B47" i="2"/>
  <c r="B54" i="2"/>
  <c r="B39" i="2"/>
  <c r="B73" i="2"/>
  <c r="B45" i="2"/>
  <c r="B24" i="2"/>
  <c r="B111" i="2"/>
  <c r="B107" i="2"/>
  <c r="B109" i="2"/>
  <c r="B61" i="2"/>
  <c r="B59" i="2"/>
  <c r="B104" i="2"/>
  <c r="B96" i="2"/>
  <c r="B95" i="2"/>
  <c r="B98" i="2"/>
  <c r="B103" i="2"/>
  <c r="B101" i="2"/>
  <c r="B100" i="2"/>
  <c r="B93" i="2"/>
  <c r="B94" i="2"/>
  <c r="B97" i="2"/>
  <c r="B23" i="2"/>
  <c r="B25" i="2"/>
  <c r="B20" i="2"/>
  <c r="B19" i="2"/>
  <c r="B18" i="2"/>
  <c r="B21" i="2"/>
  <c r="B151" i="2"/>
  <c r="B16" i="2"/>
  <c r="B146" i="2"/>
  <c r="B145" i="2"/>
  <c r="B40" i="2"/>
  <c r="B41" i="2"/>
  <c r="B42" i="2"/>
  <c r="B144" i="2"/>
  <c r="B143" i="2"/>
  <c r="B32" i="2"/>
  <c r="B33" i="2"/>
  <c r="B30" i="2"/>
  <c r="B27" i="2"/>
  <c r="B29" i="2"/>
  <c r="B34" i="2"/>
  <c r="B12" i="2"/>
  <c r="B11" i="2"/>
  <c r="B66" i="2"/>
  <c r="B60" i="2"/>
  <c r="B62" i="2"/>
  <c r="B67" i="2"/>
  <c r="B65" i="2"/>
  <c r="B63" i="2"/>
</calcChain>
</file>

<file path=xl/sharedStrings.xml><?xml version="1.0" encoding="utf-8"?>
<sst xmlns="http://schemas.openxmlformats.org/spreadsheetml/2006/main" count="837" uniqueCount="405">
  <si>
    <t>Name</t>
  </si>
  <si>
    <t>ID</t>
  </si>
  <si>
    <t>Email</t>
  </si>
  <si>
    <t>Tutorial</t>
  </si>
  <si>
    <t>Module</t>
  </si>
  <si>
    <t>Depends on User Story ID</t>
  </si>
  <si>
    <t>Requirement ID</t>
  </si>
  <si>
    <t>User Story</t>
  </si>
  <si>
    <t>Notes</t>
  </si>
  <si>
    <t>As a</t>
  </si>
  <si>
    <t>I want to</t>
  </si>
  <si>
    <t>So that</t>
  </si>
  <si>
    <t>-</t>
  </si>
  <si>
    <t>Measurment</t>
  </si>
  <si>
    <t>Corresponding Functional Requirments</t>
  </si>
  <si>
    <t>Description</t>
  </si>
  <si>
    <t>Mobile App or Website or Both</t>
  </si>
  <si>
    <t>Students</t>
  </si>
  <si>
    <t>Both</t>
  </si>
  <si>
    <t>Organization</t>
  </si>
  <si>
    <t xml:space="preserve">Register using Credintials that I provided either email or mobile number </t>
  </si>
  <si>
    <t>Moderator</t>
  </si>
  <si>
    <t>Donor</t>
  </si>
  <si>
    <t>identify as an Orphanage, Hospital or School</t>
  </si>
  <si>
    <t>I access the special services Provided for that role</t>
  </si>
  <si>
    <t>identify myself as a doctor, a Teacher or general donor</t>
  </si>
  <si>
    <t>Validate the Request sent from Donor when doctor or Teacher role is choosen</t>
  </si>
  <si>
    <t>Validate the Request sent from Organization to choose the role</t>
  </si>
  <si>
    <t>Validate the Request sent from delivery to choose the role</t>
  </si>
  <si>
    <t>recover or reset my password if it was forgotten</t>
  </si>
  <si>
    <t>access the website again from same device of login without entering the password again ("Remember me feature")</t>
  </si>
  <si>
    <t>Lockout my account if a user tried to login with an incorrect password 10 times in a row</t>
  </si>
  <si>
    <t>I keep my account safe</t>
  </si>
  <si>
    <t>Health sector</t>
  </si>
  <si>
    <t>Request blood donation and edit info</t>
  </si>
  <si>
    <t>See posts of blood donation nearby and choose any donation that matches my blood type</t>
  </si>
  <si>
    <t>I easily donate blood</t>
  </si>
  <si>
    <t>create,edit,delete and read info for an medicine donation requests as a hospital</t>
  </si>
  <si>
    <t>Organization/Reciever</t>
  </si>
  <si>
    <t>receive a medicine in need</t>
  </si>
  <si>
    <t>See posts of medicine donation nearby and fulfil it</t>
  </si>
  <si>
    <t xml:space="preserve">I can donate medicine </t>
  </si>
  <si>
    <t xml:space="preserve">Moderator </t>
  </si>
  <si>
    <t>Validate the medicine received by the donor before sending it to receiver/organization</t>
  </si>
  <si>
    <t xml:space="preserve">the donation is 100 % safe </t>
  </si>
  <si>
    <t xml:space="preserve">keep the module on check </t>
  </si>
  <si>
    <t xml:space="preserve">Check them if needed </t>
  </si>
  <si>
    <t>have history for every past appointment with the recievers info</t>
  </si>
  <si>
    <t xml:space="preserve">View and accept requests of books from orgnaization only </t>
  </si>
  <si>
    <t>View and accept requests of books from individual only</t>
  </si>
  <si>
    <t>I can donate my books to individuals</t>
  </si>
  <si>
    <t>I can donate my books to orgnaization</t>
  </si>
  <si>
    <t>Reciver</t>
  </si>
  <si>
    <t>I can receive donations from donors</t>
  </si>
  <si>
    <t>Organization/Reciver</t>
  </si>
  <si>
    <t>View and accept requests of school supplies from individual only</t>
  </si>
  <si>
    <t>I can donate my school supplies to individuals</t>
  </si>
  <si>
    <t>create/view/update my requests for school supplies</t>
  </si>
  <si>
    <t>I can reach needy students</t>
  </si>
  <si>
    <t>create/view/update my requests for pro-bono teacher in a specific field</t>
  </si>
  <si>
    <t>Receivers can benefit from it</t>
  </si>
  <si>
    <t>Recevicers can benefit from it</t>
  </si>
  <si>
    <t>I give pro-bono teaching sessions</t>
  </si>
  <si>
    <t>I can benefit from pro-bono teaching sessions</t>
  </si>
  <si>
    <t>School Sector</t>
  </si>
  <si>
    <t>I can conduct online teaching sessions</t>
  </si>
  <si>
    <t>I have a greater degree of contol on the online session</t>
  </si>
  <si>
    <t>I can further provide materials during the meeting</t>
  </si>
  <si>
    <t>Be able to speak to other users attending the same meeting</t>
  </si>
  <si>
    <t>I can communicate through speech</t>
  </si>
  <si>
    <t>I can revisit the second recording freely</t>
  </si>
  <si>
    <t>Join an online meeting hosted on the platform</t>
  </si>
  <si>
    <t>I can access the sessions provided by pro-bono teachers</t>
  </si>
  <si>
    <t>Chat in the online meeting I have joined</t>
  </si>
  <si>
    <t>I can communicate through text</t>
  </si>
  <si>
    <t xml:space="preserve">have full access to all available blood donation, medince and appointment posts </t>
  </si>
  <si>
    <t>create,edit,delete and read info for an blood donation requests</t>
  </si>
  <si>
    <t>create,edit,delete and read info for an appointment related to me as a pro-bono doctor</t>
  </si>
  <si>
    <t>Donor/Reciever</t>
  </si>
  <si>
    <t>Be able to access a one-on-one chat with the relevant doctor or patient depending of whether I am a patien or a doctor respectively</t>
  </si>
  <si>
    <t>I can have a private conversation with the opposite end of the request</t>
  </si>
  <si>
    <t>Reciever</t>
  </si>
  <si>
    <t>Patients can easily find their way to the doctor's clinic</t>
  </si>
  <si>
    <t>Other patients can avoid doctors who provide an inaquate treatment</t>
  </si>
  <si>
    <t>I can filter doctrs to find an approriate one for my needs</t>
  </si>
  <si>
    <t>Refugee Sector</t>
  </si>
  <si>
    <t>Reciever/Organization</t>
  </si>
  <si>
    <t>I can have a means of receiving what I am in need of</t>
  </si>
  <si>
    <t>Be able to respond to request posts by providing the requested item(s)</t>
  </si>
  <si>
    <t>I can donate the item(s) to those who need them</t>
  </si>
  <si>
    <t>I let others know the items I am intending to donate</t>
  </si>
  <si>
    <t>Be able to respond to a post about items from a donor</t>
  </si>
  <si>
    <t>I can acquire items that I am in need of</t>
  </si>
  <si>
    <t>Be able to post informaton about item(s) that I am intending to donate (not to a certain recipient)</t>
  </si>
  <si>
    <t>create/view/update/delete my requests for books</t>
  </si>
  <si>
    <t>Recivever</t>
  </si>
  <si>
    <t>Be able to post a request for living quarters</t>
  </si>
  <si>
    <t>Be able to post a request for Kitchen supplies, electrical applicances</t>
  </si>
  <si>
    <t>Be able to post a request for Food and groceries</t>
  </si>
  <si>
    <t>Be able to post a request for general items</t>
  </si>
  <si>
    <t>Be able to view/accept posts from donors</t>
  </si>
  <si>
    <t>I can make sure it is in a good condition</t>
  </si>
  <si>
    <t>Be able to validate manually each donated item</t>
  </si>
  <si>
    <t>Be able to delete requests</t>
  </si>
  <si>
    <t>I can maintain the quailty of the platform enviroment</t>
  </si>
  <si>
    <t>admin</t>
  </si>
  <si>
    <t>Assign moderators to modules depends on their past experience</t>
  </si>
  <si>
    <t>The platform is easily moderated</t>
  </si>
  <si>
    <t>Reciever/Donor/Organization</t>
  </si>
  <si>
    <t>Be able to share any of my scheduled appointments on any social media platforms</t>
  </si>
  <si>
    <t>I can encourage more people to benefit for my donation</t>
  </si>
  <si>
    <t>General</t>
  </si>
  <si>
    <t>I can fix any issue I face on the platform</t>
  </si>
  <si>
    <t>Admin</t>
  </si>
  <si>
    <t>assign a specific moderators to work on the FAQs and support sections</t>
  </si>
  <si>
    <t>I can donate quickly for people when its needed most</t>
  </si>
  <si>
    <t>I can donate to a specific family in need</t>
  </si>
  <si>
    <t>I have more privacy while still supporting people in need</t>
  </si>
  <si>
    <t>I can  see where help is most needed</t>
  </si>
  <si>
    <t>I can compare between appartments</t>
  </si>
  <si>
    <t>Admin/Moderator</t>
  </si>
  <si>
    <t>able to edit,add and delete FAQs</t>
  </si>
  <si>
    <t>reply to questions sent on support section</t>
  </si>
  <si>
    <t>Delivery Sector</t>
  </si>
  <si>
    <t>Moderators</t>
  </si>
  <si>
    <t>Be able to receive a notification about the assigned delivery details</t>
  </si>
  <si>
    <t>I can deliver the donated item correctly</t>
  </si>
  <si>
    <t>Mobile App</t>
  </si>
  <si>
    <t>Be able to accept/reject the assigned delivery</t>
  </si>
  <si>
    <t xml:space="preserve">I can choose the proper delivery to me </t>
  </si>
  <si>
    <t>Be able view the navigation route to the location of the donor</t>
  </si>
  <si>
    <t>I can pickup the donated items</t>
  </si>
  <si>
    <t>Be able to confirm the pickup of the donated item</t>
  </si>
  <si>
    <t>I can confirm pickingup the donated item</t>
  </si>
  <si>
    <t>Be able view the navigation route to the location of the receiver</t>
  </si>
  <si>
    <t>I can deliver the donated items</t>
  </si>
  <si>
    <t>Be able to confirm the delivery of the donated item</t>
  </si>
  <si>
    <t>I can confirm delivering the donated items</t>
  </si>
  <si>
    <t>Be able to view the history of his deliveries</t>
  </si>
  <si>
    <t>I keep track of my previous deliveries</t>
  </si>
  <si>
    <t>I can keep track of my delivery quality</t>
  </si>
  <si>
    <t>Be able to contact the donor and the receiver via chat</t>
  </si>
  <si>
    <t>Be able to cancel an accepted delivery</t>
  </si>
  <si>
    <t>I can deal with external circumnstances</t>
  </si>
  <si>
    <t>Receiver</t>
  </si>
  <si>
    <t>Be able to receive a notification at delivery pickup from donor</t>
  </si>
  <si>
    <t>Be able to track the location of the delivery</t>
  </si>
  <si>
    <t>I can know the status of the delivery</t>
  </si>
  <si>
    <t>Be able to view his statistics</t>
  </si>
  <si>
    <t>Be able to know the estimated time of arrival</t>
  </si>
  <si>
    <t>I can allign my schedule with it</t>
  </si>
  <si>
    <t>Receiver/Orgnaization</t>
  </si>
  <si>
    <t>Be able to submit a feedback through a form</t>
  </si>
  <si>
    <t>I can report problems and give suggestions</t>
  </si>
  <si>
    <t>Receiver/Donor/Orgnaization/Moderator</t>
  </si>
  <si>
    <t>Be able to report Donor/Receiver improper conduct</t>
  </si>
  <si>
    <t xml:space="preserve">The moderators can investigate about the incidient </t>
  </si>
  <si>
    <t>I can handle the logistics of the delivery</t>
  </si>
  <si>
    <t>I can effectivley repsond to situations that the requires the input of the moderator</t>
  </si>
  <si>
    <t>Be able to manage routes of multiple pickups/dropoffs deliveries</t>
  </si>
  <si>
    <t>Be able to post a request for clothes, shoes, and bags</t>
  </si>
  <si>
    <t>Refugee Sector/Orphanage sector</t>
  </si>
  <si>
    <t>School Sector/Orphange sector</t>
  </si>
  <si>
    <t xml:space="preserve">View and accept requests of school supplies from orgnaization only </t>
  </si>
  <si>
    <t>Orphanage Sector</t>
  </si>
  <si>
    <t>Search for a doctor who has posted appointments using their name, specialization or location as keywords</t>
  </si>
  <si>
    <t>choose an available appointment or cancel it</t>
  </si>
  <si>
    <t xml:space="preserve">Reciever </t>
  </si>
  <si>
    <t>Be able to view a map of nearby affiliated clinics/hospitals</t>
  </si>
  <si>
    <t>I can easily identify suitable clinics or hospitals nearby</t>
  </si>
  <si>
    <t>Blood Type, Urgency, Location/Address</t>
  </si>
  <si>
    <t>Receive notifications if an urgent blood donation request is posted nearby</t>
  </si>
  <si>
    <t>I can quickly respond to an urgent patient in need of blood</t>
  </si>
  <si>
    <t>Reciever/Modertor</t>
  </si>
  <si>
    <t>Be able to upload, read, edit and delete a review of a doctor after I am done with my appointment</t>
  </si>
  <si>
    <t>Be able to upload, read update and delete my clinic's information (geographic and contact)</t>
  </si>
  <si>
    <t>Be able to request an ambulance from my current location</t>
  </si>
  <si>
    <t>I can be transported to a nrearby affiliated clinic/hospital quickly in the case of an emergency</t>
  </si>
  <si>
    <t>Be able to view a calender for the upcoming shcduled appointments for each stakeholder respectively</t>
  </si>
  <si>
    <t>I can easily keep track of my upcoming appointments</t>
  </si>
  <si>
    <t>Patients view the appointments they booked, doctors see the appointments thay have posted and have been booked and moderators see both</t>
  </si>
  <si>
    <t>Be able to post a request for toys</t>
  </si>
  <si>
    <t>Be able to post a request for luxury foods such as cakes</t>
  </si>
  <si>
    <t>I can have a means of notifying donors of what I am in need of</t>
  </si>
  <si>
    <t>Refugee Sector/Orphanage Sector</t>
  </si>
  <si>
    <t>Be able to post a request for furniture</t>
  </si>
  <si>
    <t>Be able to post a request for on-site volunteers</t>
  </si>
  <si>
    <t>Login using Credintials that I provided</t>
  </si>
  <si>
    <t>I can save time when looking for relevant requests</t>
  </si>
  <si>
    <t>Be able to filter requests for toys by orphanage name,  location and/or the age of the recipient children</t>
  </si>
  <si>
    <t>Filtering by age to avoid giving baby toys to an orpahange that mostly has children who are too old for them for example]</t>
  </si>
  <si>
    <t>Refugee Sector/Health Sector</t>
  </si>
  <si>
    <t>Be able to filter and sort requests based on urgency</t>
  </si>
  <si>
    <t>I can easily identify requests that need urgent attention</t>
  </si>
  <si>
    <t>Be able to filter requests for luxury foods by orpahage name, location and requested food</t>
  </si>
  <si>
    <t>Be able to filter requests forfurniture by orpahage name, location and requested pieces of furniture</t>
  </si>
  <si>
    <t>Be able to filter requests for on-site volunteers by orpahage name, location and number of requested volunteers</t>
  </si>
  <si>
    <t>Be able to create, read, update and delete entries about children that are affiliated with this orpahange</t>
  </si>
  <si>
    <t>I can share relevant information with donors who want to donate and keep in touch with a child/children</t>
  </si>
  <si>
    <t>Organization/Moderator</t>
  </si>
  <si>
    <t>Be able to view the details of certain orpahans that is provided by their orpahange</t>
  </si>
  <si>
    <t>I can have a basis as to which child/children I would choose to support</t>
  </si>
  <si>
    <t>Responding to requests is as normal, but a side-not or a field is added indicating if the donor is donating to a certain child or not; if yes, includes thaty child's information</t>
  </si>
  <si>
    <t>Be able to reset my password by receiving a message on the credentials I used to register</t>
  </si>
  <si>
    <t>I can recover my account in case I've forgotten its password</t>
  </si>
  <si>
    <t>Be able to use the platform without having to enter my login credential manually everytime I want to access it</t>
  </si>
  <si>
    <t>The platfrom is more easily accessible when used/checked often</t>
  </si>
  <si>
    <t>Basically a "Remember me on this device" option during login</t>
  </si>
  <si>
    <t>Be able to activate two factor authentication (2FA)</t>
  </si>
  <si>
    <t>My account is more secure</t>
  </si>
  <si>
    <t>I can be notified whenever there is an attempt to breach my account</t>
  </si>
  <si>
    <t>Receive a notification on my email/phone number used to register whenever there is an attempted/successful login to my account</t>
  </si>
  <si>
    <t>Account Management</t>
  </si>
  <si>
    <t>Be able to delete my account on the platform at any moment in time</t>
  </si>
  <si>
    <t>I can get rid of any unneeded/unwanted digital footprint</t>
  </si>
  <si>
    <t>Be able to change my login email/mobile number at any time, using my password as a confirmation field</t>
  </si>
  <si>
    <t>I can update my login credentials to ones that I actively have access to in case of losing access to the previous</t>
  </si>
  <si>
    <t>Be able to upload, update, or delete my general account information whenever there is a need to</t>
  </si>
  <si>
    <t>I can continue using the services provided by the platform that are dependant on such fields</t>
  </si>
  <si>
    <t>Be able to setup fingerprint/face unlock to login</t>
  </si>
  <si>
    <t>I can more easily login to the mobile application</t>
  </si>
  <si>
    <t>Be able to login using previously setup biometrics</t>
  </si>
  <si>
    <t>These fields are visible username &amp; profile picture (not visible in case user opts for anonymity), pickup/dropoff address/location, country and whether the user opts for anonymity on the platform or not</t>
  </si>
  <si>
    <t>Be able to select the display languge I prefer for the platform</t>
  </si>
  <si>
    <t>I can more easily use the platform</t>
  </si>
  <si>
    <t>Be able to assign a specific moderators to moderate delivery sector</t>
  </si>
  <si>
    <t>Be able to view his moderator's contact details</t>
  </si>
  <si>
    <t>Be able to ban or unban accounts and blacklist that email/mobile number</t>
  </si>
  <si>
    <t>have the option to donate anonymously</t>
  </si>
  <si>
    <t>have the option to request anonymously</t>
  </si>
  <si>
    <t>I have more privacy while still being able to attain support</t>
  </si>
  <si>
    <t>Location and basic reciever data (such as dropoff location and a name must at least be provided to the deliver personelle)</t>
  </si>
  <si>
    <t>I can share news with all users of the platform</t>
  </si>
  <si>
    <t>The posted news can vary from statistics showing the impact of the platform to changes that would occur in the platform's operating policy</t>
  </si>
  <si>
    <t>Be able to create &amp; edit posts in a general news board</t>
  </si>
  <si>
    <t>I can view the latest relevent news on the platform</t>
  </si>
  <si>
    <t>Be able to view &amp; filter the posts that are currently present on the news board by post type</t>
  </si>
  <si>
    <t>Give feedback and suggestions to improve the platform</t>
  </si>
  <si>
    <t>The platform benefits from the user suggestions</t>
  </si>
  <si>
    <t>These suggestions can be UI comments, requested functionality or a suggestion to change the operating policy</t>
  </si>
  <si>
    <t xml:space="preserve">I can notify users of charity events that will be held up at my organization </t>
  </si>
  <si>
    <t>Be able to create, edit and delete entries of donation campaigns/events given an address/location and a date</t>
  </si>
  <si>
    <t>Be able to view all donation campaigns and filter them by organizatin name, type, location and event date</t>
  </si>
  <si>
    <t>I can browse available charity campaigns, as well as what donations they're accepting</t>
  </si>
  <si>
    <t>Remmeber that donations are non-monetary</t>
  </si>
  <si>
    <t>be able to contact a support team or read FAQs</t>
  </si>
  <si>
    <t>Be able to adjust the online meeting's video quality, whether it is the boradcast quality for the host or the streaming quality for the attendee</t>
  </si>
  <si>
    <t>I can use the streaming service in a stable manner depending on my internet access</t>
  </si>
  <si>
    <t>Security</t>
  </si>
  <si>
    <t>Performance</t>
  </si>
  <si>
    <t>Be able to follow an organization</t>
  </si>
  <si>
    <t>I get notifications when that organization posts requets, events or campaigns</t>
  </si>
  <si>
    <t>Be able to view all organizations affiliated with the platform and filter them using name, organizatin type or location</t>
  </si>
  <si>
    <t>I can easily look for organizations that interest me</t>
  </si>
  <si>
    <t>Be able to read all the reviews other users posted on a certain organization</t>
  </si>
  <si>
    <t>Be able to write reviews on organizations that I have interacted with</t>
  </si>
  <si>
    <t>I can share my view with other users</t>
  </si>
  <si>
    <t>I can get a better understanding of that organization</t>
  </si>
  <si>
    <t>These can be anonymous or not, based on the user's preference</t>
  </si>
  <si>
    <t>Donor/Receiver/Moderator/Admin</t>
  </si>
  <si>
    <t>To view my donation history</t>
  </si>
  <si>
    <t>I can keep track or my donations</t>
  </si>
  <si>
    <t>I can document and show the charity work I have done</t>
  </si>
  <si>
    <t>Some sort of justification to the existance of this organization to the donors/Reassures donors that their donations are used properly</t>
  </si>
  <si>
    <t>Be able to create, edit and delete posts of its previous charity campaigns/efforts in the form of images or videos accompanied with a text header</t>
  </si>
  <si>
    <t>Be able to view all the posts of previous works created by organizations that they have posted</t>
  </si>
  <si>
    <t>I can get reassurance that I'm donating to the right place</t>
  </si>
  <si>
    <t>Courier</t>
  </si>
  <si>
    <t>Courier/Moderator/Admin</t>
  </si>
  <si>
    <t>Courier/admin/Moderator</t>
  </si>
  <si>
    <t>Donor/Reciever/Organization/Courier</t>
  </si>
  <si>
    <t>Be able to view the identity details of the courier</t>
  </si>
  <si>
    <t>I can verify the identity of the courier</t>
  </si>
  <si>
    <t>Be able to add/remove team members of my organization</t>
  </si>
  <si>
    <t>I can give information about the organization's figureheads to the other users</t>
  </si>
  <si>
    <t>Be able to create, edit and delete requests for organ transplants</t>
  </si>
  <si>
    <t>I can notify donors that I am in need of an organ donor</t>
  </si>
  <si>
    <t>Be able to view and filter organ transplant requests based on location, urgency and organs as well as respond to those posts</t>
  </si>
  <si>
    <t>I can get in touch with those in need of an organ trsnplant that I can provide</t>
  </si>
  <si>
    <t>Donor/Organization</t>
  </si>
  <si>
    <t>Be able to search for a specific refugee/reciever  request that doesn’t apply for the other categories</t>
  </si>
  <si>
    <t>Be able to see interactive charts about areas having high refugee concentrations</t>
  </si>
  <si>
    <t>Be able to bookmark/favourite appartments for future needs</t>
  </si>
  <si>
    <t>Receive notifications about urgent crisis affecting refugees</t>
  </si>
  <si>
    <t>Be able to create, edit and delete posts for cultural orientation sessions given a location, date and time</t>
  </si>
  <si>
    <t>I can help refugees adapt to my country's culture</t>
  </si>
  <si>
    <t>Be able to view and filter all posts for cultural orientation sessions and filter them by location, date and organizer name</t>
  </si>
  <si>
    <t>Reciever/Moderator/Donor/Admin/Organization</t>
  </si>
  <si>
    <t>I can look for opportunities to adapt to the culture of the coutry I am taking refuge in</t>
  </si>
  <si>
    <t>Marawan Salah</t>
  </si>
  <si>
    <t>Doesn't require the dondor to be a teacher, these orientation sessions would be about the basics of the basics about the culture that any citizen of the country can introduce</t>
  </si>
  <si>
    <t>Be able to share any post/event/campaign that I have access to view</t>
  </si>
  <si>
    <t>I can spread awareness of it or send a donation request to someone I am aware that they can fulfil it</t>
  </si>
  <si>
    <t>Be able to view a shcdule of upcoming online meetings and filter them based on teacher name or session topic</t>
  </si>
  <si>
    <t>I can browse the upcoming sessions more easily</t>
  </si>
  <si>
    <t>Post the books I want to donate</t>
  </si>
  <si>
    <t>Post the school supplies i want to donate</t>
  </si>
  <si>
    <t>Be able to upload, edit and delete links to study material corresponding to a certain session</t>
  </si>
  <si>
    <t>I can help session atendees better understand the content</t>
  </si>
  <si>
    <t>View and search for a clothes using their name, type, condition, size and color as keywords</t>
  </si>
  <si>
    <t>View and search for a apartment using their location, area, number of rooms and free or not  as keywords</t>
  </si>
  <si>
    <t>View and search for a  Kitchen supplies, electrical applicances using their name, type and condition as keywords</t>
  </si>
  <si>
    <t>View and search for a  food and groceries using their ingredients, fresh or not as keywords</t>
  </si>
  <si>
    <t>Be able to assign a courier to a delivery</t>
  </si>
  <si>
    <t>The delivery can be done with the adequate means of transportation and urgency</t>
  </si>
  <si>
    <t>All user credentials and acount information is to be encrypted; in addition, enable 2FA will be an option to all accounts; furthermore, guarantee that all chats between any two ends are encrypted</t>
  </si>
  <si>
    <t>Usability</t>
  </si>
  <si>
    <t>Accessibility</t>
  </si>
  <si>
    <t>From a sample of 300 testers, 95% of them are able to easily navigate and use the platform without major mistakes after 30 minutes of use without prior knowledge of the interfaces and menus regardless of the language they speak.</t>
  </si>
  <si>
    <t>Conduct Security audits and hire white hackers to attempt to break into the database and decrypt the data while another group attempts to secure the platform in order to probe and expose any security vulnerabilities</t>
  </si>
  <si>
    <t>Under certain load  conditions, the platform is capable of responding to all requests within a set timeframe</t>
  </si>
  <si>
    <t>Under the load of 15000 concurrent users who are searching on the platform (requesting queries), all the queries are executed and a response is returned within 4.5 seconds</t>
  </si>
  <si>
    <t>Scalability</t>
  </si>
  <si>
    <t>The platform can handle an increasing user load to its servers and databases without limiting access to users</t>
  </si>
  <si>
    <t>Run a test where a system simulates a number os users greater than the initial estimate of users using the platform concurrently and measure the load to the system (server resource consumption, throughput, response time) and judge whether they are within an acceptable range or not. Run this test multiple times in order to get accurate results.</t>
  </si>
  <si>
    <t>Donors/receivers</t>
  </si>
  <si>
    <t>Be able to enable a voice assitant that facilitates the interaction with the platform through voice commands</t>
  </si>
  <si>
    <t>Visually impaired users can access the application</t>
  </si>
  <si>
    <t>Be able to listen to a voice narration describing the current inteface that I can interact with</t>
  </si>
  <si>
    <t>I can get a grasp of the action I can do on this page without the need to see it</t>
  </si>
  <si>
    <t>Be able to navigate to other pages though voice commands</t>
  </si>
  <si>
    <t>I can move through the different interfaces of the platform without the use of any other input method apart from voice commands</t>
  </si>
  <si>
    <t>Be able to fill out input fields using voice commands using speech-to-text technology</t>
  </si>
  <si>
    <t>I can fill out fields as a visually impaired user</t>
  </si>
  <si>
    <t>Be able to enable a color correction filter for Protanopia, Tritanopia or Deuternpia (types of color blindness)</t>
  </si>
  <si>
    <t>I can properly see and distinguish elements of the interface of the platform</t>
  </si>
  <si>
    <t xml:space="preserve">The interface includes image alternate texts, video descriptions and map layout descriptions where available </t>
  </si>
  <si>
    <t>Reliability</t>
  </si>
  <si>
    <t>The platform behaves in a consistent and predictable way regardless of how long it has been running for</t>
  </si>
  <si>
    <t>Robustness</t>
  </si>
  <si>
    <t>Constantly running the same tests that emulate user interaction with the system over a long period of time in order to guarantee that it has unavailability, inconsistency or  an unrecoverable failure rate of no more than 3%.</t>
  </si>
  <si>
    <t>The platform restarts within a certain periods of time upon failure and a has a low probability of data corruption due to failures</t>
  </si>
  <si>
    <t>Simulate critical failure events during the simulation of the expected normal operation of the platform; the time the entire system takes to restart and recover to its state before the failure should be no more than 6 minutes and the probability of data corruption occuring due to these simulated system failures should be no more than 5% (This refers do the data that is being written to the database, not the data stored on the database itself).</t>
  </si>
  <si>
    <t>The platform can be accessed and used by visually impared users (Blind/Colorblind)</t>
  </si>
  <si>
    <t>The entire functionality of the platform is accessible through the help of a voice assitant, where 100% of the menus can be naviaged using voice commands alone (this is to be tested by blindfolded testers of the voice assistant), and it gives the option for color-blind users to color-correct the UI as well as the images that are present on the platform; this is applicable for Protanopia, Tritanopia or Deuternpia (types of color blindness).</t>
  </si>
  <si>
    <t>I can access the services proided by this application</t>
  </si>
  <si>
    <t xml:space="preserve">I can confirm eligability of donor and access the services </t>
  </si>
  <si>
    <t xml:space="preserve">I can confirm eligability of organization and access the services </t>
  </si>
  <si>
    <t xml:space="preserve">I can confirm eligability of delivery and access the services </t>
  </si>
  <si>
    <t>I can access my account again</t>
  </si>
  <si>
    <t>I can access my account again, easily.</t>
  </si>
  <si>
    <t>these details are visible on my profile in that module</t>
  </si>
  <si>
    <t>I can offer discounted appointments for Recievers and modify appointments if needed</t>
  </si>
  <si>
    <t>I can meet the doctor if needed in suitable time.</t>
  </si>
  <si>
    <t>Donors/receivers/Courier</t>
  </si>
  <si>
    <t>I can learn how to use the website more easily and in a smaller time frema</t>
  </si>
  <si>
    <t>Be able to access an interactive tutorial that can help me understand how to use the website depending on my role</t>
  </si>
  <si>
    <t>The platform is intuitive, has quality of life features and its interface and menus aren't complicated to where they require previous knowledge for new users to understand them</t>
  </si>
  <si>
    <t>Improper conduct here refers to mailcous users who are using the platforms to waste time and resources, such as setting a pickup location and not showing up</t>
  </si>
  <si>
    <t>Be able to manage the logistics of multiple-stage deliveries</t>
  </si>
  <si>
    <t>I am aware of the logistics behind the deliveries that must go through multiple couriers</t>
  </si>
  <si>
    <t>Be able to update the delivery status when I hand of the delivery package to another courier</t>
  </si>
  <si>
    <t>I can notify the moderator, donor and receiver that the delivery has entered the next stage</t>
  </si>
  <si>
    <t>Be able to update the delivery status when I receive the package from another courier</t>
  </si>
  <si>
    <t>A double verification process form both couriers, to ensure that both couriers are doing their assigned job properly</t>
  </si>
  <si>
    <t>This includes a courier doing both pickup an dropoff to the same location in parallel (1 dropoff in Maadi then 1 pickup in Maadi for example)</t>
  </si>
  <si>
    <t>Donors/Organizations</t>
  </si>
  <si>
    <t>Receive highlighted requests on my feed based on my previous donation history</t>
  </si>
  <si>
    <t>I might find relevant requests with ease</t>
  </si>
  <si>
    <t>Hospistal/Reciever</t>
  </si>
  <si>
    <t>Doctor</t>
  </si>
  <si>
    <t>Doctor/Reciever</t>
  </si>
  <si>
    <t>Reciever/Moderator/Doctor</t>
  </si>
  <si>
    <t>Doctor/Moderator</t>
  </si>
  <si>
    <t>Donor/Doctor/Teacher/Reciever/Organization/admin/moderator/Courier</t>
  </si>
  <si>
    <t>Donor/Doctor/Teacher/Reciever/Organization/Courier</t>
  </si>
  <si>
    <t>Donor/Doctor/Teacher/Reciever/Organization/moderator/Courier</t>
  </si>
  <si>
    <t>Donor/Doctor/Teacher/Reciever/Organization/Moderator/Courier</t>
  </si>
  <si>
    <t>Fill, update and edit my health related data</t>
  </si>
  <si>
    <t>Teacher</t>
  </si>
  <si>
    <t>To post my pro-bono teaching sessions to students</t>
  </si>
  <si>
    <t>To be able to accept requests from receivers or organizations (schools)</t>
  </si>
  <si>
    <t>Be able to create an online meeting on this platform</t>
  </si>
  <si>
    <t>While hosting an online meeting, able to kick users from the meeting</t>
  </si>
  <si>
    <t>While hosting an online meeting, be able to mute users attending the meeting</t>
  </si>
  <si>
    <t>While hosting an online meeting, be able to share the screen of my device</t>
  </si>
  <si>
    <t>While hosting an online meeting, be able to record that online meeting</t>
  </si>
  <si>
    <t>While hosting an online meeting, be able to end that online meeting</t>
  </si>
  <si>
    <t>Teacher/Receiver/Organization</t>
  </si>
  <si>
    <t>Teacher/Receiver/Organization/Moderator/Admin</t>
  </si>
  <si>
    <t>Donor//Doctor/Teacher/Reciever/Moderator/Admin/Organization/Courier</t>
  </si>
  <si>
    <t>Donor/Doctor/Teacher/Receiver/Organization/Moderator/Admin</t>
  </si>
  <si>
    <t>Donor/Doctor/Teacher/Reciever/Organization/Moderator/Admin</t>
  </si>
  <si>
    <t>Donor/Teacher/Reciever/Organization/Moderaor/Admin/Courier</t>
  </si>
  <si>
    <t>Donor/Doctor/Teacher/receivers/Moderators/Courier/Admin/Organizations</t>
  </si>
  <si>
    <t>Donor/Doctor/Teacher/Receiver/Orgnaization</t>
  </si>
  <si>
    <t>Website</t>
  </si>
  <si>
    <t>55-20836</t>
  </si>
  <si>
    <t>T-25</t>
  </si>
  <si>
    <t>Mohamad Rageh</t>
  </si>
  <si>
    <t>Omar Riad</t>
  </si>
  <si>
    <t>55-16204</t>
  </si>
  <si>
    <t>55-3936</t>
  </si>
  <si>
    <t>T-12</t>
  </si>
  <si>
    <t>T-10</t>
  </si>
  <si>
    <t>Omar Farouk</t>
  </si>
  <si>
    <t>56-29265</t>
  </si>
  <si>
    <t>Ahmed Khedr</t>
  </si>
  <si>
    <t>marawan.abdelrahman@student.guc.edu.eg</t>
  </si>
  <si>
    <t>mohamad.rageh@student.guc.edu.eg</t>
  </si>
  <si>
    <t>omar.mansour@student.guc.edu.eg</t>
  </si>
  <si>
    <t>ahmed.khedr@student.guc.edu.eg</t>
  </si>
  <si>
    <t>55-25621</t>
  </si>
  <si>
    <t>omar.riad@student.guc.edu.eg</t>
  </si>
  <si>
    <t>Optimize Prime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</si>
</sst>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4"/>
      <color rgb="FF000000"/>
      <name val="Arial"/>
      <family val="2"/>
    </font>
    <font>
      <b/>
      <sz val="14"/>
      <color rgb="FF000000"/>
      <name val="Arial"/>
      <family val="2"/>
    </font>
    <font>
      <b/>
      <sz val="10"/>
      <color rgb="FF000000"/>
      <name val="Arial"/>
      <family val="2"/>
    </font>
    <font>
      <b/>
      <sz val="12"/>
      <color rgb="FFFFFFFF"/>
      <name val="Arial"/>
      <family val="2"/>
    </font>
    <font>
      <sz val="10"/>
      <color rgb="FFFFFFFF"/>
      <name val="Arial"/>
      <family val="2"/>
    </font>
    <font>
      <b/>
      <sz val="10"/>
      <color rgb="FFFFFFFF"/>
      <name val="Arial"/>
      <family val="2"/>
    </font>
    <font>
      <sz val="10"/>
      <color rgb="FF000000"/>
      <name val="Arial"/>
      <family val="2"/>
    </font>
    <font>
      <sz val="10"/>
      <color theme="1"/>
      <name val="Arial"/>
      <family val="2"/>
    </font>
    <font>
      <sz val="10"/>
      <color theme="1"/>
      <name val="Arial"/>
      <family val="2"/>
      <scheme val="minor"/>
    </font>
    <font>
      <b/>
      <i/>
      <sz val="14"/>
      <color rgb="FFFFFFFF"/>
      <name val="Arial"/>
      <family val="2"/>
    </font>
    <font>
      <b/>
      <sz val="10"/>
      <color rgb="FFFFFFFF"/>
      <name val="Arial"/>
      <family val="2"/>
    </font>
    <font>
      <sz val="20"/>
      <color rgb="FF000000"/>
      <name val="Arial"/>
      <family val="2"/>
    </font>
    <font>
      <sz val="20"/>
      <color rgb="FF000000"/>
      <name val="Arial"/>
      <family val="2"/>
      <scheme val="minor"/>
    </font>
    <font>
      <sz val="10"/>
      <color rgb="FF000000"/>
      <name val="Arial"/>
      <family val="2"/>
      <scheme val="minor"/>
    </font>
    <font>
      <sz val="10"/>
      <name val="Arial"/>
      <family val="2"/>
    </font>
    <font>
      <sz val="10"/>
      <name val="Arial"/>
      <family val="2"/>
      <scheme val="minor"/>
    </font>
  </fonts>
  <fills count="12">
    <fill>
      <patternFill patternType="none"/>
    </fill>
    <fill>
      <patternFill patternType="gray125"/>
    </fill>
    <fill>
      <patternFill patternType="solid">
        <fgColor rgb="FFFFFFFF"/>
        <bgColor rgb="FFFFFFFF"/>
      </patternFill>
    </fill>
    <fill>
      <patternFill patternType="solid">
        <fgColor rgb="FF3D85C6"/>
        <bgColor rgb="FF3D85C6"/>
      </patternFill>
    </fill>
    <fill>
      <patternFill patternType="solid">
        <fgColor rgb="FF7030A0"/>
        <bgColor indexed="64"/>
      </patternFill>
    </fill>
    <fill>
      <patternFill patternType="solid">
        <fgColor rgb="FF00B050"/>
        <bgColor indexed="64"/>
      </patternFill>
    </fill>
    <fill>
      <patternFill patternType="solid">
        <fgColor rgb="FFFFC00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bgColor indexed="64"/>
      </patternFill>
    </fill>
    <fill>
      <patternFill patternType="solid">
        <fgColor theme="5" tint="-0.249977111117893"/>
        <bgColor indexed="64"/>
      </patternFill>
    </fill>
    <fill>
      <patternFill patternType="solid">
        <fgColor theme="3"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8" fillId="0" borderId="0" xfId="0" applyFont="1" applyAlignment="1">
      <alignment horizontal="center" vertical="center"/>
    </xf>
    <xf numFmtId="0" fontId="10" fillId="3" borderId="0" xfId="0" applyFont="1" applyFill="1" applyAlignment="1">
      <alignment horizontal="center" vertical="center"/>
    </xf>
    <xf numFmtId="0" fontId="2" fillId="0" borderId="1" xfId="0" applyFont="1" applyBorder="1" applyAlignment="1">
      <alignment horizontal="center"/>
    </xf>
    <xf numFmtId="0" fontId="3" fillId="2" borderId="1" xfId="0" applyFont="1" applyFill="1" applyBorder="1"/>
    <xf numFmtId="0" fontId="0" fillId="0" borderId="1" xfId="0" applyBorder="1"/>
    <xf numFmtId="0" fontId="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8" fillId="0" borderId="1" xfId="0" applyFont="1" applyBorder="1" applyAlignment="1">
      <alignment horizontal="center" vertical="center" wrapText="1"/>
    </xf>
    <xf numFmtId="0" fontId="10" fillId="3" borderId="0" xfId="0" applyFont="1" applyFill="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horizontal="center" vertical="center" wrapText="1"/>
    </xf>
    <xf numFmtId="49" fontId="4" fillId="3" borderId="1"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wrapText="1"/>
    </xf>
    <xf numFmtId="49" fontId="9"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0" fontId="0" fillId="0" borderId="1" xfId="0" applyBorder="1" applyAlignment="1">
      <alignment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horizontal="center" vertical="center" wrapText="1"/>
    </xf>
    <xf numFmtId="49" fontId="16" fillId="0" borderId="1" xfId="0" applyNumberFormat="1" applyFont="1" applyBorder="1" applyAlignment="1">
      <alignment horizontal="center" vertical="center" wrapText="1"/>
    </xf>
    <xf numFmtId="0" fontId="16" fillId="0" borderId="0" xfId="0" applyFont="1" applyAlignment="1">
      <alignment vertical="center" wrapText="1"/>
    </xf>
    <xf numFmtId="0" fontId="16" fillId="0" borderId="1" xfId="0" applyFont="1" applyBorder="1" applyAlignment="1">
      <alignment horizontal="center" vertical="center" wrapText="1"/>
    </xf>
    <xf numFmtId="0" fontId="14" fillId="0" borderId="0" xfId="0" applyFont="1" applyAlignment="1">
      <alignment horizontal="center" vertical="center" wrapText="1"/>
    </xf>
    <xf numFmtId="0" fontId="7"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15" fillId="10"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14" fillId="0" borderId="1" xfId="0" applyFont="1" applyBorder="1"/>
    <xf numFmtId="0" fontId="12" fillId="0" borderId="0" xfId="0" applyFont="1" applyAlignment="1">
      <alignment horizontal="center"/>
    </xf>
    <xf numFmtId="0" fontId="13" fillId="0" borderId="0" xfId="0" applyFont="1"/>
    <xf numFmtId="0" fontId="1" fillId="0" borderId="0" xfId="0" applyFont="1" applyAlignment="1">
      <alignment horizontal="center"/>
    </xf>
    <xf numFmtId="0" fontId="0" fillId="0" borderId="0" xfId="0"/>
    <xf numFmtId="0" fontId="2" fillId="0" borderId="0" xfId="0" applyFont="1" applyAlignment="1">
      <alignment horizont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8"/>
  <sheetViews>
    <sheetView tabSelected="1" workbookViewId="0">
      <selection activeCell="A2" sqref="A2:D4"/>
    </sheetView>
  </sheetViews>
  <sheetFormatPr baseColWidth="10" defaultColWidth="12.5" defaultRowHeight="15" customHeight="1" x14ac:dyDescent="0.15"/>
  <cols>
    <col min="1" max="1" width="25.33203125" customWidth="1"/>
    <col min="3" max="3" width="46.6640625" customWidth="1"/>
  </cols>
  <sheetData>
    <row r="1" spans="1:4" ht="54.75" customHeight="1" x14ac:dyDescent="0.25">
      <c r="A1" s="40" t="s">
        <v>404</v>
      </c>
      <c r="B1" s="41"/>
      <c r="C1" s="41"/>
      <c r="D1" s="41"/>
    </row>
    <row r="2" spans="1:4" ht="15.75" customHeight="1" x14ac:dyDescent="0.15">
      <c r="A2" s="42"/>
      <c r="B2" s="43"/>
      <c r="C2" s="43"/>
      <c r="D2" s="43"/>
    </row>
    <row r="3" spans="1:4" ht="15.75" customHeight="1" x14ac:dyDescent="0.15">
      <c r="A3" s="43"/>
      <c r="B3" s="43"/>
      <c r="C3" s="43"/>
      <c r="D3" s="43"/>
    </row>
    <row r="4" spans="1:4" ht="15.75" customHeight="1" x14ac:dyDescent="0.15">
      <c r="A4" s="43"/>
      <c r="B4" s="43"/>
      <c r="C4" s="43"/>
      <c r="D4" s="43"/>
    </row>
    <row r="5" spans="1:4" ht="15.75" customHeight="1" x14ac:dyDescent="0.2">
      <c r="A5" s="44" t="s">
        <v>17</v>
      </c>
      <c r="B5" s="43"/>
      <c r="C5" s="43"/>
      <c r="D5" s="43"/>
    </row>
    <row r="6" spans="1:4" ht="15.75" customHeight="1" x14ac:dyDescent="0.2">
      <c r="A6" s="3" t="s">
        <v>0</v>
      </c>
      <c r="B6" s="3" t="s">
        <v>1</v>
      </c>
      <c r="C6" s="3" t="s">
        <v>2</v>
      </c>
      <c r="D6" s="3" t="s">
        <v>3</v>
      </c>
    </row>
    <row r="7" spans="1:4" ht="15.75" customHeight="1" x14ac:dyDescent="0.15">
      <c r="A7" s="4" t="s">
        <v>289</v>
      </c>
      <c r="B7" s="5" t="s">
        <v>387</v>
      </c>
      <c r="C7" s="5" t="s">
        <v>398</v>
      </c>
      <c r="D7" s="5" t="s">
        <v>388</v>
      </c>
    </row>
    <row r="8" spans="1:4" ht="15.75" customHeight="1" x14ac:dyDescent="0.15">
      <c r="A8" s="4" t="s">
        <v>389</v>
      </c>
      <c r="B8" s="5" t="s">
        <v>392</v>
      </c>
      <c r="C8" s="5" t="s">
        <v>399</v>
      </c>
      <c r="D8" s="5" t="s">
        <v>394</v>
      </c>
    </row>
    <row r="9" spans="1:4" ht="15.75" customHeight="1" x14ac:dyDescent="0.15">
      <c r="A9" s="4" t="s">
        <v>390</v>
      </c>
      <c r="B9" s="5" t="s">
        <v>391</v>
      </c>
      <c r="C9" s="5" t="s">
        <v>403</v>
      </c>
      <c r="D9" s="5" t="s">
        <v>393</v>
      </c>
    </row>
    <row r="10" spans="1:4" ht="15.75" customHeight="1" x14ac:dyDescent="0.15">
      <c r="A10" s="4" t="s">
        <v>395</v>
      </c>
      <c r="B10" s="5" t="s">
        <v>396</v>
      </c>
      <c r="C10" t="s">
        <v>400</v>
      </c>
      <c r="D10" s="5" t="s">
        <v>393</v>
      </c>
    </row>
    <row r="11" spans="1:4" ht="15.75" customHeight="1" x14ac:dyDescent="0.15">
      <c r="A11" s="4" t="s">
        <v>397</v>
      </c>
      <c r="B11" s="39" t="s">
        <v>402</v>
      </c>
      <c r="C11" s="5" t="s">
        <v>401</v>
      </c>
      <c r="D11" s="5" t="s">
        <v>393</v>
      </c>
    </row>
    <row r="12" spans="1:4" ht="15.75" customHeight="1" x14ac:dyDescent="0.15">
      <c r="A12" s="4"/>
      <c r="B12" s="5"/>
      <c r="C12" s="5"/>
      <c r="D12" s="5"/>
    </row>
    <row r="13" spans="1:4" ht="15.75" customHeight="1" x14ac:dyDescent="0.15"/>
    <row r="14" spans="1:4" ht="15.75" customHeight="1" x14ac:dyDescent="0.15"/>
    <row r="15" spans="1:4" ht="15.75" customHeight="1" x14ac:dyDescent="0.15"/>
    <row r="16" spans="1:4"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mergeCells count="3">
    <mergeCell ref="A1:D1"/>
    <mergeCell ref="A2:D4"/>
    <mergeCell ref="A5:D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55"/>
  <sheetViews>
    <sheetView topLeftCell="A55" zoomScale="85" zoomScaleNormal="85" workbookViewId="0">
      <selection activeCell="G62" sqref="G62"/>
    </sheetView>
  </sheetViews>
  <sheetFormatPr baseColWidth="10" defaultColWidth="12.5" defaultRowHeight="13" x14ac:dyDescent="0.15"/>
  <cols>
    <col min="1" max="1" width="16.5" style="12" customWidth="1"/>
    <col min="2" max="2" width="31" style="13" customWidth="1"/>
    <col min="3" max="3" width="18.33203125" style="13" customWidth="1"/>
    <col min="4" max="4" width="27" style="13" customWidth="1"/>
    <col min="5" max="5" width="54" style="13" customWidth="1"/>
    <col min="6" max="6" width="35.5" style="13" customWidth="1"/>
    <col min="7" max="7" width="29" style="18" customWidth="1"/>
    <col min="8" max="8" width="58.5" style="12" customWidth="1"/>
    <col min="9" max="16384" width="12.5" style="12"/>
  </cols>
  <sheetData>
    <row r="1" spans="1:8" s="11" customFormat="1" ht="16" x14ac:dyDescent="0.15">
      <c r="A1" s="6" t="s">
        <v>4</v>
      </c>
      <c r="B1" s="6" t="s">
        <v>5</v>
      </c>
      <c r="C1" s="6" t="s">
        <v>6</v>
      </c>
      <c r="D1" s="6"/>
      <c r="E1" s="6" t="s">
        <v>7</v>
      </c>
      <c r="F1" s="6"/>
      <c r="G1" s="16"/>
      <c r="H1" s="6" t="s">
        <v>8</v>
      </c>
    </row>
    <row r="2" spans="1:8" s="11" customFormat="1" ht="14" x14ac:dyDescent="0.15">
      <c r="A2" s="7"/>
      <c r="B2" s="7"/>
      <c r="C2" s="7"/>
      <c r="D2" s="8" t="s">
        <v>9</v>
      </c>
      <c r="E2" s="8" t="s">
        <v>10</v>
      </c>
      <c r="F2" s="8" t="s">
        <v>11</v>
      </c>
      <c r="G2" s="17" t="s">
        <v>16</v>
      </c>
      <c r="H2" s="7"/>
    </row>
    <row r="3" spans="1:8" ht="28" x14ac:dyDescent="0.15">
      <c r="A3" s="30" t="s">
        <v>212</v>
      </c>
      <c r="B3" s="9" t="s">
        <v>12</v>
      </c>
      <c r="C3" s="9">
        <v>1</v>
      </c>
      <c r="D3" s="14" t="s">
        <v>270</v>
      </c>
      <c r="E3" s="9" t="s">
        <v>20</v>
      </c>
      <c r="F3" s="9" t="s">
        <v>335</v>
      </c>
      <c r="G3" s="20" t="s">
        <v>18</v>
      </c>
      <c r="H3" s="21"/>
    </row>
    <row r="4" spans="1:8" ht="42" x14ac:dyDescent="0.15">
      <c r="A4" s="30" t="s">
        <v>212</v>
      </c>
      <c r="B4" s="14">
        <f>C3</f>
        <v>1</v>
      </c>
      <c r="C4" s="9">
        <f t="shared" ref="C4:C96" si="0">ROW(C4)-2</f>
        <v>2</v>
      </c>
      <c r="D4" s="14" t="s">
        <v>364</v>
      </c>
      <c r="E4" s="9" t="s">
        <v>187</v>
      </c>
      <c r="F4" s="9" t="s">
        <v>335</v>
      </c>
      <c r="G4" s="20" t="s">
        <v>18</v>
      </c>
      <c r="H4" s="22"/>
    </row>
    <row r="5" spans="1:8" ht="28" x14ac:dyDescent="0.15">
      <c r="A5" s="30" t="s">
        <v>212</v>
      </c>
      <c r="B5" s="9">
        <f>C3</f>
        <v>1</v>
      </c>
      <c r="C5" s="9">
        <f t="shared" si="0"/>
        <v>3</v>
      </c>
      <c r="D5" s="14" t="s">
        <v>22</v>
      </c>
      <c r="E5" s="9" t="s">
        <v>25</v>
      </c>
      <c r="F5" s="9" t="s">
        <v>24</v>
      </c>
      <c r="G5" s="20" t="s">
        <v>18</v>
      </c>
      <c r="H5" s="9"/>
    </row>
    <row r="6" spans="1:8" ht="28" x14ac:dyDescent="0.15">
      <c r="A6" s="30" t="s">
        <v>212</v>
      </c>
      <c r="B6" s="9">
        <f>C3</f>
        <v>1</v>
      </c>
      <c r="C6" s="9">
        <f t="shared" si="0"/>
        <v>4</v>
      </c>
      <c r="D6" s="14" t="s">
        <v>19</v>
      </c>
      <c r="E6" s="9" t="s">
        <v>23</v>
      </c>
      <c r="F6" s="9" t="s">
        <v>24</v>
      </c>
      <c r="G6" s="20" t="s">
        <v>18</v>
      </c>
      <c r="H6" s="9"/>
    </row>
    <row r="7" spans="1:8" ht="28" x14ac:dyDescent="0.15">
      <c r="A7" s="30" t="s">
        <v>212</v>
      </c>
      <c r="B7" s="9">
        <f>C5</f>
        <v>3</v>
      </c>
      <c r="C7" s="9">
        <f t="shared" si="0"/>
        <v>5</v>
      </c>
      <c r="D7" s="14" t="s">
        <v>21</v>
      </c>
      <c r="E7" s="9" t="s">
        <v>26</v>
      </c>
      <c r="F7" s="9" t="s">
        <v>336</v>
      </c>
      <c r="G7" s="20" t="s">
        <v>386</v>
      </c>
      <c r="H7" s="9"/>
    </row>
    <row r="8" spans="1:8" ht="28" x14ac:dyDescent="0.15">
      <c r="A8" s="30" t="s">
        <v>212</v>
      </c>
      <c r="B8" s="9">
        <f>C6</f>
        <v>4</v>
      </c>
      <c r="C8" s="9">
        <f t="shared" si="0"/>
        <v>6</v>
      </c>
      <c r="D8" s="14" t="s">
        <v>21</v>
      </c>
      <c r="E8" s="9" t="s">
        <v>27</v>
      </c>
      <c r="F8" s="9" t="s">
        <v>337</v>
      </c>
      <c r="G8" s="20" t="s">
        <v>386</v>
      </c>
      <c r="H8" s="9"/>
    </row>
    <row r="9" spans="1:8" ht="28" x14ac:dyDescent="0.15">
      <c r="A9" s="30" t="s">
        <v>212</v>
      </c>
      <c r="B9" s="9">
        <f>C3</f>
        <v>1</v>
      </c>
      <c r="C9" s="9">
        <f t="shared" si="0"/>
        <v>7</v>
      </c>
      <c r="D9" s="14" t="s">
        <v>21</v>
      </c>
      <c r="E9" s="9" t="s">
        <v>28</v>
      </c>
      <c r="F9" s="9" t="s">
        <v>338</v>
      </c>
      <c r="G9" s="20" t="s">
        <v>386</v>
      </c>
      <c r="H9" s="9"/>
    </row>
    <row r="10" spans="1:8" ht="28" x14ac:dyDescent="0.15">
      <c r="A10" s="30" t="s">
        <v>212</v>
      </c>
      <c r="B10" s="9">
        <f>C3</f>
        <v>1</v>
      </c>
      <c r="C10" s="9">
        <f t="shared" si="0"/>
        <v>8</v>
      </c>
      <c r="D10" s="14" t="s">
        <v>365</v>
      </c>
      <c r="E10" s="9" t="s">
        <v>29</v>
      </c>
      <c r="F10" s="9" t="s">
        <v>339</v>
      </c>
      <c r="G10" s="20" t="s">
        <v>18</v>
      </c>
      <c r="H10" s="9"/>
    </row>
    <row r="11" spans="1:8" ht="28" x14ac:dyDescent="0.15">
      <c r="A11" s="30" t="s">
        <v>212</v>
      </c>
      <c r="B11" s="9">
        <f>C4</f>
        <v>2</v>
      </c>
      <c r="C11" s="9">
        <f t="shared" si="0"/>
        <v>9</v>
      </c>
      <c r="D11" s="14" t="s">
        <v>365</v>
      </c>
      <c r="E11" s="9" t="s">
        <v>30</v>
      </c>
      <c r="F11" s="23" t="s">
        <v>340</v>
      </c>
      <c r="G11" s="20" t="s">
        <v>18</v>
      </c>
      <c r="H11" s="9"/>
    </row>
    <row r="12" spans="1:8" ht="28" x14ac:dyDescent="0.15">
      <c r="A12" s="30" t="s">
        <v>212</v>
      </c>
      <c r="B12" s="9">
        <f>C4</f>
        <v>2</v>
      </c>
      <c r="C12" s="9">
        <f t="shared" si="0"/>
        <v>10</v>
      </c>
      <c r="D12" s="14" t="s">
        <v>113</v>
      </c>
      <c r="E12" s="9" t="s">
        <v>106</v>
      </c>
      <c r="F12" s="23" t="s">
        <v>107</v>
      </c>
      <c r="G12" s="20" t="s">
        <v>386</v>
      </c>
      <c r="H12" s="9"/>
    </row>
    <row r="13" spans="1:8" ht="28" x14ac:dyDescent="0.15">
      <c r="A13" s="30" t="s">
        <v>212</v>
      </c>
      <c r="B13" s="9">
        <f>C3</f>
        <v>1</v>
      </c>
      <c r="C13" s="9">
        <f t="shared" si="0"/>
        <v>11</v>
      </c>
      <c r="D13" s="23" t="s">
        <v>366</v>
      </c>
      <c r="E13" s="9" t="s">
        <v>31</v>
      </c>
      <c r="F13" s="9" t="s">
        <v>32</v>
      </c>
      <c r="G13" s="20" t="s">
        <v>18</v>
      </c>
      <c r="H13" s="9"/>
    </row>
    <row r="14" spans="1:8" ht="28" x14ac:dyDescent="0.15">
      <c r="A14" s="30" t="s">
        <v>212</v>
      </c>
      <c r="B14" s="9">
        <f>C3</f>
        <v>1</v>
      </c>
      <c r="C14" s="9">
        <f t="shared" si="0"/>
        <v>12</v>
      </c>
      <c r="D14" s="23" t="s">
        <v>366</v>
      </c>
      <c r="E14" s="9" t="s">
        <v>203</v>
      </c>
      <c r="F14" s="9" t="s">
        <v>204</v>
      </c>
      <c r="G14" s="20" t="s">
        <v>18</v>
      </c>
      <c r="H14" s="9"/>
    </row>
    <row r="15" spans="1:8" ht="28" x14ac:dyDescent="0.15">
      <c r="A15" s="30" t="s">
        <v>212</v>
      </c>
      <c r="B15" s="9">
        <f>C3</f>
        <v>1</v>
      </c>
      <c r="C15" s="9">
        <f t="shared" si="0"/>
        <v>13</v>
      </c>
      <c r="D15" s="23" t="s">
        <v>366</v>
      </c>
      <c r="E15" s="9" t="s">
        <v>205</v>
      </c>
      <c r="F15" s="9" t="s">
        <v>206</v>
      </c>
      <c r="G15" s="20" t="s">
        <v>18</v>
      </c>
      <c r="H15" s="9" t="s">
        <v>207</v>
      </c>
    </row>
    <row r="16" spans="1:8" ht="28" x14ac:dyDescent="0.15">
      <c r="A16" s="30" t="s">
        <v>212</v>
      </c>
      <c r="B16" s="9">
        <f>C4</f>
        <v>2</v>
      </c>
      <c r="C16" s="9">
        <f t="shared" si="0"/>
        <v>14</v>
      </c>
      <c r="D16" s="23" t="s">
        <v>367</v>
      </c>
      <c r="E16" s="9" t="s">
        <v>208</v>
      </c>
      <c r="F16" s="9" t="s">
        <v>209</v>
      </c>
      <c r="G16" s="20" t="s">
        <v>18</v>
      </c>
      <c r="H16" s="9"/>
    </row>
    <row r="17" spans="1:8" ht="28" x14ac:dyDescent="0.15">
      <c r="A17" s="30" t="s">
        <v>212</v>
      </c>
      <c r="B17" s="9">
        <f>C3</f>
        <v>1</v>
      </c>
      <c r="C17" s="9">
        <f t="shared" si="0"/>
        <v>15</v>
      </c>
      <c r="D17" s="23" t="s">
        <v>367</v>
      </c>
      <c r="E17" s="9" t="s">
        <v>211</v>
      </c>
      <c r="F17" s="9" t="s">
        <v>210</v>
      </c>
      <c r="G17" s="20" t="s">
        <v>18</v>
      </c>
      <c r="H17" s="9"/>
    </row>
    <row r="18" spans="1:8" ht="28" x14ac:dyDescent="0.15">
      <c r="A18" s="30" t="s">
        <v>212</v>
      </c>
      <c r="B18" s="9">
        <f>C4</f>
        <v>2</v>
      </c>
      <c r="C18" s="9">
        <f t="shared" si="0"/>
        <v>16</v>
      </c>
      <c r="D18" s="23" t="s">
        <v>367</v>
      </c>
      <c r="E18" s="9" t="s">
        <v>213</v>
      </c>
      <c r="F18" s="9" t="s">
        <v>214</v>
      </c>
      <c r="G18" s="20" t="s">
        <v>18</v>
      </c>
      <c r="H18" s="9"/>
    </row>
    <row r="19" spans="1:8" ht="42" x14ac:dyDescent="0.15">
      <c r="A19" s="30" t="s">
        <v>212</v>
      </c>
      <c r="B19" s="9">
        <f>C4</f>
        <v>2</v>
      </c>
      <c r="C19" s="9">
        <f t="shared" si="0"/>
        <v>17</v>
      </c>
      <c r="D19" s="23" t="s">
        <v>367</v>
      </c>
      <c r="E19" s="9" t="s">
        <v>215</v>
      </c>
      <c r="F19" s="9" t="s">
        <v>216</v>
      </c>
      <c r="G19" s="20" t="s">
        <v>18</v>
      </c>
      <c r="H19" s="9"/>
    </row>
    <row r="20" spans="1:8" ht="42" x14ac:dyDescent="0.15">
      <c r="A20" s="30" t="s">
        <v>212</v>
      </c>
      <c r="B20" s="9">
        <f>C4</f>
        <v>2</v>
      </c>
      <c r="C20" s="9">
        <f t="shared" si="0"/>
        <v>18</v>
      </c>
      <c r="D20" s="23" t="s">
        <v>367</v>
      </c>
      <c r="E20" s="9" t="s">
        <v>217</v>
      </c>
      <c r="F20" s="9" t="s">
        <v>218</v>
      </c>
      <c r="G20" s="20" t="s">
        <v>18</v>
      </c>
      <c r="H20" s="9" t="s">
        <v>222</v>
      </c>
    </row>
    <row r="21" spans="1:8" ht="28" x14ac:dyDescent="0.15">
      <c r="A21" s="30" t="s">
        <v>212</v>
      </c>
      <c r="B21" s="9">
        <f>C4</f>
        <v>2</v>
      </c>
      <c r="C21" s="9">
        <f t="shared" si="0"/>
        <v>19</v>
      </c>
      <c r="D21" s="23" t="s">
        <v>367</v>
      </c>
      <c r="E21" s="9" t="s">
        <v>219</v>
      </c>
      <c r="F21" s="9" t="s">
        <v>220</v>
      </c>
      <c r="G21" s="20" t="s">
        <v>127</v>
      </c>
      <c r="H21" s="9"/>
    </row>
    <row r="22" spans="1:8" ht="28" x14ac:dyDescent="0.15">
      <c r="A22" s="30" t="s">
        <v>212</v>
      </c>
      <c r="B22" s="9">
        <f>C21</f>
        <v>19</v>
      </c>
      <c r="C22" s="9">
        <f t="shared" si="0"/>
        <v>20</v>
      </c>
      <c r="D22" s="23" t="s">
        <v>367</v>
      </c>
      <c r="E22" s="9" t="s">
        <v>221</v>
      </c>
      <c r="F22" s="9" t="s">
        <v>220</v>
      </c>
      <c r="G22" s="20" t="s">
        <v>127</v>
      </c>
      <c r="H22" s="9"/>
    </row>
    <row r="23" spans="1:8" ht="28" x14ac:dyDescent="0.15">
      <c r="A23" s="30" t="s">
        <v>212</v>
      </c>
      <c r="B23" s="9">
        <f>C4</f>
        <v>2</v>
      </c>
      <c r="C23" s="9">
        <f>ROW(C23)-2</f>
        <v>21</v>
      </c>
      <c r="D23" s="14" t="s">
        <v>120</v>
      </c>
      <c r="E23" s="9" t="s">
        <v>227</v>
      </c>
      <c r="F23" s="9" t="s">
        <v>104</v>
      </c>
      <c r="G23" s="20" t="s">
        <v>386</v>
      </c>
      <c r="H23" s="9"/>
    </row>
    <row r="24" spans="1:8" ht="42" x14ac:dyDescent="0.15">
      <c r="A24" s="30" t="s">
        <v>212</v>
      </c>
      <c r="B24" s="9" t="str">
        <f>_xlfn.CONCAT(C4,", ",C8)</f>
        <v>2, 6</v>
      </c>
      <c r="C24" s="9">
        <f>ROW(C24)-2</f>
        <v>22</v>
      </c>
      <c r="D24" s="14" t="s">
        <v>19</v>
      </c>
      <c r="E24" s="9" t="s">
        <v>273</v>
      </c>
      <c r="F24" s="9" t="s">
        <v>274</v>
      </c>
      <c r="G24" s="20" t="s">
        <v>386</v>
      </c>
      <c r="H24" s="9"/>
    </row>
    <row r="25" spans="1:8" ht="28" x14ac:dyDescent="0.15">
      <c r="A25" s="31" t="s">
        <v>33</v>
      </c>
      <c r="B25" s="9">
        <f>C4</f>
        <v>2</v>
      </c>
      <c r="C25" s="9">
        <f t="shared" si="0"/>
        <v>23</v>
      </c>
      <c r="D25" s="14" t="s">
        <v>78</v>
      </c>
      <c r="E25" s="9" t="s">
        <v>368</v>
      </c>
      <c r="F25" s="9" t="s">
        <v>341</v>
      </c>
      <c r="G25" s="20" t="s">
        <v>18</v>
      </c>
      <c r="H25" s="9"/>
    </row>
    <row r="26" spans="1:8" ht="42" x14ac:dyDescent="0.15">
      <c r="A26" s="31" t="s">
        <v>33</v>
      </c>
      <c r="B26" s="9" t="str">
        <f>_xlfn.CONCAT(C4,", ", C8)</f>
        <v>2, 6</v>
      </c>
      <c r="C26" s="9">
        <f t="shared" si="0"/>
        <v>24</v>
      </c>
      <c r="D26" s="14" t="s">
        <v>360</v>
      </c>
      <c r="E26" s="9" t="s">
        <v>77</v>
      </c>
      <c r="F26" s="9" t="s">
        <v>342</v>
      </c>
      <c r="G26" s="20" t="s">
        <v>18</v>
      </c>
      <c r="H26" s="9"/>
    </row>
    <row r="27" spans="1:8" ht="28" x14ac:dyDescent="0.15">
      <c r="A27" s="31" t="s">
        <v>33</v>
      </c>
      <c r="B27" s="9">
        <f>C4</f>
        <v>2</v>
      </c>
      <c r="C27" s="9">
        <f t="shared" si="0"/>
        <v>25</v>
      </c>
      <c r="D27" s="14" t="s">
        <v>173</v>
      </c>
      <c r="E27" s="9" t="s">
        <v>165</v>
      </c>
      <c r="F27" s="9" t="s">
        <v>84</v>
      </c>
      <c r="G27" s="20" t="s">
        <v>18</v>
      </c>
      <c r="H27" s="9"/>
    </row>
    <row r="28" spans="1:8" ht="28" x14ac:dyDescent="0.15">
      <c r="A28" s="31" t="s">
        <v>33</v>
      </c>
      <c r="B28" s="9">
        <f>C27</f>
        <v>25</v>
      </c>
      <c r="C28" s="9">
        <f t="shared" si="0"/>
        <v>26</v>
      </c>
      <c r="D28" s="14" t="s">
        <v>167</v>
      </c>
      <c r="E28" s="9" t="s">
        <v>166</v>
      </c>
      <c r="F28" s="9" t="s">
        <v>343</v>
      </c>
      <c r="G28" s="20" t="s">
        <v>18</v>
      </c>
      <c r="H28" s="9"/>
    </row>
    <row r="29" spans="1:8" ht="28" x14ac:dyDescent="0.15">
      <c r="A29" s="31" t="s">
        <v>33</v>
      </c>
      <c r="B29" s="9">
        <f>C4</f>
        <v>2</v>
      </c>
      <c r="C29" s="9">
        <f t="shared" si="0"/>
        <v>27</v>
      </c>
      <c r="D29" s="14" t="s">
        <v>167</v>
      </c>
      <c r="E29" s="9" t="s">
        <v>168</v>
      </c>
      <c r="F29" s="9" t="s">
        <v>169</v>
      </c>
      <c r="G29" s="20" t="s">
        <v>18</v>
      </c>
      <c r="H29" s="9"/>
    </row>
    <row r="30" spans="1:8" ht="42" x14ac:dyDescent="0.15">
      <c r="A30" s="31" t="s">
        <v>33</v>
      </c>
      <c r="B30" s="9" t="str">
        <f>_xlfn.CONCAT(C26,", ", C27)</f>
        <v>24, 25</v>
      </c>
      <c r="C30" s="9">
        <f t="shared" si="0"/>
        <v>28</v>
      </c>
      <c r="D30" s="14" t="s">
        <v>361</v>
      </c>
      <c r="E30" s="9" t="s">
        <v>79</v>
      </c>
      <c r="F30" s="9" t="s">
        <v>80</v>
      </c>
      <c r="G30" s="20" t="s">
        <v>18</v>
      </c>
      <c r="H30" s="9"/>
    </row>
    <row r="31" spans="1:8" ht="28" x14ac:dyDescent="0.15">
      <c r="A31" s="31" t="s">
        <v>33</v>
      </c>
      <c r="B31" s="9" t="str">
        <f>_xlfn.CONCAT(C4,", ",C8)</f>
        <v>2, 6</v>
      </c>
      <c r="C31" s="9">
        <f t="shared" si="0"/>
        <v>29</v>
      </c>
      <c r="D31" s="14" t="s">
        <v>363</v>
      </c>
      <c r="E31" s="9" t="s">
        <v>175</v>
      </c>
      <c r="F31" s="9" t="s">
        <v>82</v>
      </c>
      <c r="G31" s="20" t="s">
        <v>18</v>
      </c>
      <c r="H31" s="9"/>
    </row>
    <row r="32" spans="1:8" ht="42" x14ac:dyDescent="0.15">
      <c r="A32" s="31" t="s">
        <v>33</v>
      </c>
      <c r="B32" s="9">
        <f>C4</f>
        <v>2</v>
      </c>
      <c r="C32" s="9">
        <f t="shared" si="0"/>
        <v>30</v>
      </c>
      <c r="D32" s="14" t="s">
        <v>81</v>
      </c>
      <c r="E32" s="9" t="s">
        <v>176</v>
      </c>
      <c r="F32" s="9" t="s">
        <v>177</v>
      </c>
      <c r="G32" s="20" t="s">
        <v>127</v>
      </c>
      <c r="H32" s="9"/>
    </row>
    <row r="33" spans="1:8" ht="28" x14ac:dyDescent="0.15">
      <c r="A33" s="31" t="s">
        <v>33</v>
      </c>
      <c r="B33" s="9" t="str">
        <f>_xlfn.CONCAT(C26,", ", C27)</f>
        <v>24, 25</v>
      </c>
      <c r="C33" s="9">
        <f t="shared" si="0"/>
        <v>31</v>
      </c>
      <c r="D33" s="14" t="s">
        <v>81</v>
      </c>
      <c r="E33" s="9" t="s">
        <v>174</v>
      </c>
      <c r="F33" s="9" t="s">
        <v>83</v>
      </c>
      <c r="G33" s="20" t="s">
        <v>18</v>
      </c>
      <c r="H33" s="9"/>
    </row>
    <row r="34" spans="1:8" ht="14" x14ac:dyDescent="0.15">
      <c r="A34" s="31" t="s">
        <v>33</v>
      </c>
      <c r="B34" s="9" t="str">
        <f>_xlfn.CONCAT(C4, ", ", C8)</f>
        <v>2, 6</v>
      </c>
      <c r="C34" s="9">
        <f t="shared" si="0"/>
        <v>32</v>
      </c>
      <c r="D34" s="14" t="s">
        <v>38</v>
      </c>
      <c r="E34" s="9" t="s">
        <v>76</v>
      </c>
      <c r="F34" s="9" t="s">
        <v>34</v>
      </c>
      <c r="G34" s="20" t="s">
        <v>18</v>
      </c>
      <c r="H34" s="9" t="s">
        <v>170</v>
      </c>
    </row>
    <row r="35" spans="1:8" ht="28" x14ac:dyDescent="0.15">
      <c r="A35" s="31" t="s">
        <v>33</v>
      </c>
      <c r="B35" s="9" t="str">
        <f>_xlfn.CONCAT(C4)</f>
        <v>2</v>
      </c>
      <c r="C35" s="9">
        <f t="shared" si="0"/>
        <v>33</v>
      </c>
      <c r="D35" s="14" t="s">
        <v>22</v>
      </c>
      <c r="E35" s="9" t="s">
        <v>35</v>
      </c>
      <c r="F35" s="9" t="s">
        <v>36</v>
      </c>
      <c r="G35" s="20" t="s">
        <v>18</v>
      </c>
      <c r="H35" s="9"/>
    </row>
    <row r="36" spans="1:8" ht="28" x14ac:dyDescent="0.15">
      <c r="A36" s="31" t="s">
        <v>33</v>
      </c>
      <c r="B36" s="9" t="str">
        <f>_xlfn.CONCAT(C4, ", ", C8)</f>
        <v>2, 6</v>
      </c>
      <c r="C36" s="9">
        <f t="shared" si="0"/>
        <v>34</v>
      </c>
      <c r="D36" s="14" t="s">
        <v>359</v>
      </c>
      <c r="E36" s="9" t="s">
        <v>37</v>
      </c>
      <c r="F36" s="9" t="s">
        <v>39</v>
      </c>
      <c r="G36" s="20" t="s">
        <v>18</v>
      </c>
      <c r="H36" s="9"/>
    </row>
    <row r="37" spans="1:8" ht="14" x14ac:dyDescent="0.15">
      <c r="A37" s="31" t="s">
        <v>33</v>
      </c>
      <c r="B37" s="9">
        <f>C4</f>
        <v>2</v>
      </c>
      <c r="C37" s="9">
        <f t="shared" si="0"/>
        <v>35</v>
      </c>
      <c r="D37" s="14" t="s">
        <v>22</v>
      </c>
      <c r="E37" s="9" t="s">
        <v>40</v>
      </c>
      <c r="F37" s="9" t="s">
        <v>41</v>
      </c>
      <c r="G37" s="20" t="s">
        <v>18</v>
      </c>
      <c r="H37" s="9"/>
    </row>
    <row r="38" spans="1:8" ht="28" x14ac:dyDescent="0.15">
      <c r="A38" s="31" t="s">
        <v>33</v>
      </c>
      <c r="B38" s="9">
        <f>C4</f>
        <v>2</v>
      </c>
      <c r="C38" s="9">
        <f t="shared" si="0"/>
        <v>36</v>
      </c>
      <c r="D38" s="14" t="s">
        <v>42</v>
      </c>
      <c r="E38" s="9" t="s">
        <v>43</v>
      </c>
      <c r="F38" s="9" t="s">
        <v>44</v>
      </c>
      <c r="G38" s="20" t="s">
        <v>386</v>
      </c>
      <c r="H38" s="9"/>
    </row>
    <row r="39" spans="1:8" ht="28" x14ac:dyDescent="0.15">
      <c r="A39" s="31" t="s">
        <v>33</v>
      </c>
      <c r="B39" s="9">
        <f>C4</f>
        <v>2</v>
      </c>
      <c r="C39" s="9">
        <f t="shared" si="0"/>
        <v>37</v>
      </c>
      <c r="D39" s="14" t="s">
        <v>42</v>
      </c>
      <c r="E39" s="9" t="s">
        <v>75</v>
      </c>
      <c r="F39" s="9" t="s">
        <v>45</v>
      </c>
      <c r="G39" s="20" t="s">
        <v>386</v>
      </c>
      <c r="H39" s="9"/>
    </row>
    <row r="40" spans="1:8" ht="28" x14ac:dyDescent="0.15">
      <c r="A40" s="31" t="s">
        <v>33</v>
      </c>
      <c r="B40" s="9" t="str">
        <f>_xlfn.CONCAT(C4, ", ", C27)</f>
        <v>2, 25</v>
      </c>
      <c r="C40" s="9">
        <f t="shared" si="0"/>
        <v>38</v>
      </c>
      <c r="D40" s="14" t="s">
        <v>21</v>
      </c>
      <c r="E40" s="9" t="s">
        <v>103</v>
      </c>
      <c r="F40" s="9" t="s">
        <v>104</v>
      </c>
      <c r="G40" s="20" t="s">
        <v>18</v>
      </c>
      <c r="H40" s="9"/>
    </row>
    <row r="41" spans="1:8" ht="28" x14ac:dyDescent="0.15">
      <c r="A41" s="31" t="s">
        <v>33</v>
      </c>
      <c r="B41" s="9" t="str">
        <f>_xlfn.CONCAT(C4, ", ", C7)</f>
        <v>2, 5</v>
      </c>
      <c r="C41" s="9">
        <f t="shared" si="0"/>
        <v>39</v>
      </c>
      <c r="D41" s="14" t="s">
        <v>360</v>
      </c>
      <c r="E41" s="9" t="s">
        <v>109</v>
      </c>
      <c r="F41" s="9" t="s">
        <v>110</v>
      </c>
      <c r="G41" s="20" t="s">
        <v>18</v>
      </c>
      <c r="H41" s="9"/>
    </row>
    <row r="42" spans="1:8" ht="14" x14ac:dyDescent="0.15">
      <c r="A42" s="31" t="s">
        <v>33</v>
      </c>
      <c r="B42" s="9" t="str">
        <f>_xlfn.CONCAT(C4, ", ", C7)</f>
        <v>2, 5</v>
      </c>
      <c r="C42" s="9">
        <f t="shared" si="0"/>
        <v>40</v>
      </c>
      <c r="D42" s="14" t="s">
        <v>360</v>
      </c>
      <c r="E42" s="9" t="s">
        <v>47</v>
      </c>
      <c r="F42" s="9" t="s">
        <v>46</v>
      </c>
      <c r="G42" s="20" t="s">
        <v>18</v>
      </c>
      <c r="H42" s="9"/>
    </row>
    <row r="43" spans="1:8" ht="28" x14ac:dyDescent="0.15">
      <c r="A43" s="31" t="s">
        <v>33</v>
      </c>
      <c r="B43" s="9">
        <f>C34</f>
        <v>32</v>
      </c>
      <c r="C43" s="9">
        <f t="shared" si="0"/>
        <v>41</v>
      </c>
      <c r="D43" s="14" t="s">
        <v>22</v>
      </c>
      <c r="E43" s="9" t="s">
        <v>171</v>
      </c>
      <c r="F43" s="9" t="s">
        <v>172</v>
      </c>
      <c r="G43" s="20" t="s">
        <v>127</v>
      </c>
      <c r="H43" s="9"/>
    </row>
    <row r="44" spans="1:8" ht="42" x14ac:dyDescent="0.15">
      <c r="A44" s="31" t="s">
        <v>33</v>
      </c>
      <c r="B44" s="9">
        <f>C28</f>
        <v>26</v>
      </c>
      <c r="C44" s="9">
        <f t="shared" si="0"/>
        <v>42</v>
      </c>
      <c r="D44" s="14" t="s">
        <v>362</v>
      </c>
      <c r="E44" s="9" t="s">
        <v>178</v>
      </c>
      <c r="F44" s="9" t="s">
        <v>179</v>
      </c>
      <c r="G44" s="20" t="s">
        <v>18</v>
      </c>
      <c r="H44" s="9" t="s">
        <v>180</v>
      </c>
    </row>
    <row r="45" spans="1:8" ht="28" x14ac:dyDescent="0.15">
      <c r="A45" s="31" t="s">
        <v>33</v>
      </c>
      <c r="B45" s="9" t="str">
        <f>_xlfn.CONCAT(C4,", ", C8)</f>
        <v>2, 6</v>
      </c>
      <c r="C45" s="9">
        <f t="shared" si="0"/>
        <v>43</v>
      </c>
      <c r="D45" s="14" t="s">
        <v>86</v>
      </c>
      <c r="E45" s="9" t="s">
        <v>275</v>
      </c>
      <c r="F45" s="9" t="s">
        <v>276</v>
      </c>
      <c r="G45" s="20" t="s">
        <v>18</v>
      </c>
      <c r="H45" s="9"/>
    </row>
    <row r="46" spans="1:8" ht="28" x14ac:dyDescent="0.15">
      <c r="A46" s="31" t="s">
        <v>33</v>
      </c>
      <c r="B46" s="9">
        <f>C45</f>
        <v>43</v>
      </c>
      <c r="C46" s="9">
        <f t="shared" si="0"/>
        <v>44</v>
      </c>
      <c r="D46" s="14" t="s">
        <v>22</v>
      </c>
      <c r="E46" s="9" t="s">
        <v>277</v>
      </c>
      <c r="F46" s="9" t="s">
        <v>278</v>
      </c>
      <c r="G46" s="20" t="s">
        <v>18</v>
      </c>
      <c r="H46" s="9"/>
    </row>
    <row r="47" spans="1:8" ht="14" x14ac:dyDescent="0.15">
      <c r="A47" s="38" t="s">
        <v>64</v>
      </c>
      <c r="B47" s="9">
        <f>C4</f>
        <v>2</v>
      </c>
      <c r="C47" s="9">
        <f t="shared" si="0"/>
        <v>45</v>
      </c>
      <c r="D47" s="14" t="s">
        <v>22</v>
      </c>
      <c r="E47" s="9" t="s">
        <v>49</v>
      </c>
      <c r="F47" s="9" t="s">
        <v>50</v>
      </c>
      <c r="G47" s="20" t="s">
        <v>18</v>
      </c>
      <c r="H47" s="9"/>
    </row>
    <row r="48" spans="1:8" ht="14" x14ac:dyDescent="0.15">
      <c r="A48" s="38" t="s">
        <v>64</v>
      </c>
      <c r="B48" s="9">
        <f>C4</f>
        <v>2</v>
      </c>
      <c r="C48" s="9">
        <f t="shared" si="0"/>
        <v>46</v>
      </c>
      <c r="D48" s="13" t="s">
        <v>22</v>
      </c>
      <c r="E48" s="9" t="s">
        <v>48</v>
      </c>
      <c r="F48" s="9" t="s">
        <v>51</v>
      </c>
      <c r="G48" s="20" t="s">
        <v>18</v>
      </c>
      <c r="H48" s="9"/>
    </row>
    <row r="49" spans="1:8" ht="14" x14ac:dyDescent="0.15">
      <c r="A49" s="38" t="s">
        <v>64</v>
      </c>
      <c r="B49" s="9" t="str">
        <f>_xlfn.CONCAT(C4, ", ", C8)</f>
        <v>2, 6</v>
      </c>
      <c r="C49" s="9">
        <f t="shared" si="0"/>
        <v>47</v>
      </c>
      <c r="D49" s="14" t="s">
        <v>54</v>
      </c>
      <c r="E49" s="9" t="s">
        <v>94</v>
      </c>
      <c r="F49" s="9" t="s">
        <v>53</v>
      </c>
      <c r="G49" s="20" t="s">
        <v>18</v>
      </c>
      <c r="H49" s="9"/>
    </row>
    <row r="50" spans="1:8" ht="42" x14ac:dyDescent="0.15">
      <c r="A50" s="32" t="s">
        <v>162</v>
      </c>
      <c r="B50" s="9">
        <f>C4</f>
        <v>2</v>
      </c>
      <c r="C50" s="9">
        <f t="shared" si="0"/>
        <v>48</v>
      </c>
      <c r="D50" s="13" t="s">
        <v>22</v>
      </c>
      <c r="E50" s="9" t="s">
        <v>55</v>
      </c>
      <c r="F50" s="9" t="s">
        <v>56</v>
      </c>
      <c r="G50" s="20" t="s">
        <v>18</v>
      </c>
      <c r="H50" s="9"/>
    </row>
    <row r="51" spans="1:8" ht="42" x14ac:dyDescent="0.15">
      <c r="A51" s="32" t="s">
        <v>162</v>
      </c>
      <c r="B51" s="9">
        <f>C4</f>
        <v>2</v>
      </c>
      <c r="C51" s="9">
        <f t="shared" si="0"/>
        <v>49</v>
      </c>
      <c r="D51" s="14" t="s">
        <v>22</v>
      </c>
      <c r="E51" s="9" t="s">
        <v>163</v>
      </c>
      <c r="F51" s="9" t="s">
        <v>51</v>
      </c>
      <c r="G51" s="20" t="s">
        <v>18</v>
      </c>
      <c r="H51" s="9"/>
    </row>
    <row r="52" spans="1:8" ht="42" x14ac:dyDescent="0.15">
      <c r="A52" s="32" t="s">
        <v>162</v>
      </c>
      <c r="B52" s="9" t="str">
        <f>_xlfn.CONCAT(C4, ", ", C8)</f>
        <v>2, 6</v>
      </c>
      <c r="C52" s="9">
        <f t="shared" si="0"/>
        <v>50</v>
      </c>
      <c r="D52" s="14" t="s">
        <v>54</v>
      </c>
      <c r="E52" s="9" t="s">
        <v>57</v>
      </c>
      <c r="F52" s="9" t="s">
        <v>53</v>
      </c>
      <c r="G52" s="20" t="s">
        <v>18</v>
      </c>
      <c r="H52" s="9"/>
    </row>
    <row r="53" spans="1:8" ht="14" x14ac:dyDescent="0.15">
      <c r="A53" s="38" t="s">
        <v>64</v>
      </c>
      <c r="B53" s="9" t="str">
        <f>_xlfn.CONCAT(C4, ", ", C7)</f>
        <v>2, 5</v>
      </c>
      <c r="C53" s="9">
        <f t="shared" si="0"/>
        <v>51</v>
      </c>
      <c r="D53" s="14" t="s">
        <v>369</v>
      </c>
      <c r="E53" s="9" t="s">
        <v>370</v>
      </c>
      <c r="F53" s="13" t="s">
        <v>58</v>
      </c>
      <c r="G53" s="20" t="s">
        <v>18</v>
      </c>
      <c r="H53" s="9"/>
    </row>
    <row r="54" spans="1:8" ht="28" x14ac:dyDescent="0.15">
      <c r="A54" s="38" t="s">
        <v>64</v>
      </c>
      <c r="B54" s="9">
        <f>C4</f>
        <v>2</v>
      </c>
      <c r="C54" s="9">
        <f t="shared" si="0"/>
        <v>52</v>
      </c>
      <c r="D54" s="14" t="s">
        <v>52</v>
      </c>
      <c r="E54" s="9" t="s">
        <v>59</v>
      </c>
      <c r="F54" s="9" t="s">
        <v>63</v>
      </c>
      <c r="G54" s="20" t="s">
        <v>18</v>
      </c>
      <c r="H54" s="9"/>
    </row>
    <row r="55" spans="1:8" ht="14" x14ac:dyDescent="0.15">
      <c r="A55" s="38" t="s">
        <v>64</v>
      </c>
      <c r="B55" s="9">
        <f>C4</f>
        <v>2</v>
      </c>
      <c r="C55" s="9">
        <f t="shared" si="0"/>
        <v>53</v>
      </c>
      <c r="D55" s="14" t="s">
        <v>22</v>
      </c>
      <c r="E55" s="9" t="s">
        <v>295</v>
      </c>
      <c r="F55" s="9" t="s">
        <v>60</v>
      </c>
      <c r="G55" s="20" t="s">
        <v>18</v>
      </c>
      <c r="H55" s="9"/>
    </row>
    <row r="56" spans="1:8" ht="14" x14ac:dyDescent="0.15">
      <c r="A56" s="38" t="s">
        <v>64</v>
      </c>
      <c r="B56" s="9">
        <f>C4</f>
        <v>2</v>
      </c>
      <c r="C56" s="9">
        <f t="shared" si="0"/>
        <v>54</v>
      </c>
      <c r="D56" s="14" t="s">
        <v>22</v>
      </c>
      <c r="E56" s="9" t="s">
        <v>296</v>
      </c>
      <c r="F56" s="9" t="s">
        <v>61</v>
      </c>
      <c r="G56" s="20" t="s">
        <v>18</v>
      </c>
      <c r="H56" s="9"/>
    </row>
    <row r="57" spans="1:8" ht="28" x14ac:dyDescent="0.15">
      <c r="A57" s="38" t="s">
        <v>64</v>
      </c>
      <c r="B57" s="9" t="str">
        <f>_xlfn.CONCAT(C4, ", ", C7)</f>
        <v>2, 5</v>
      </c>
      <c r="C57" s="9">
        <f t="shared" si="0"/>
        <v>55</v>
      </c>
      <c r="D57" s="14" t="s">
        <v>369</v>
      </c>
      <c r="E57" s="9" t="s">
        <v>371</v>
      </c>
      <c r="F57" s="9" t="s">
        <v>62</v>
      </c>
      <c r="G57" s="20" t="s">
        <v>18</v>
      </c>
      <c r="H57" s="9"/>
    </row>
    <row r="58" spans="1:8" ht="14" x14ac:dyDescent="0.15">
      <c r="A58" s="38" t="s">
        <v>64</v>
      </c>
      <c r="B58" s="9" t="str">
        <f>_xlfn.CONCAT(C4, ", ", C7)</f>
        <v>2, 5</v>
      </c>
      <c r="C58" s="9">
        <f t="shared" si="0"/>
        <v>56</v>
      </c>
      <c r="D58" s="14" t="s">
        <v>369</v>
      </c>
      <c r="E58" s="9" t="s">
        <v>372</v>
      </c>
      <c r="F58" s="9" t="s">
        <v>65</v>
      </c>
      <c r="G58" s="20" t="s">
        <v>18</v>
      </c>
      <c r="H58" s="9"/>
    </row>
    <row r="59" spans="1:8" ht="42" x14ac:dyDescent="0.15">
      <c r="A59" s="38" t="s">
        <v>64</v>
      </c>
      <c r="B59" s="9">
        <f>C66</f>
        <v>64</v>
      </c>
      <c r="C59" s="9">
        <f t="shared" si="0"/>
        <v>57</v>
      </c>
      <c r="D59" s="14" t="s">
        <v>378</v>
      </c>
      <c r="E59" s="9" t="s">
        <v>246</v>
      </c>
      <c r="F59" s="9" t="s">
        <v>247</v>
      </c>
      <c r="G59" s="20" t="s">
        <v>18</v>
      </c>
      <c r="H59" s="9"/>
    </row>
    <row r="60" spans="1:8" ht="28" x14ac:dyDescent="0.15">
      <c r="A60" s="38" t="s">
        <v>64</v>
      </c>
      <c r="B60" s="9">
        <f>C58</f>
        <v>56</v>
      </c>
      <c r="C60" s="9">
        <f t="shared" si="0"/>
        <v>58</v>
      </c>
      <c r="D60" s="14" t="s">
        <v>369</v>
      </c>
      <c r="E60" s="9" t="s">
        <v>373</v>
      </c>
      <c r="F60" s="9" t="s">
        <v>66</v>
      </c>
      <c r="G60" s="20" t="s">
        <v>18</v>
      </c>
      <c r="H60" s="9"/>
    </row>
    <row r="61" spans="1:8" ht="28" x14ac:dyDescent="0.15">
      <c r="A61" s="38" t="s">
        <v>64</v>
      </c>
      <c r="B61" s="9">
        <f>C66</f>
        <v>64</v>
      </c>
      <c r="C61" s="9">
        <f t="shared" si="0"/>
        <v>59</v>
      </c>
      <c r="D61" s="14" t="s">
        <v>369</v>
      </c>
      <c r="E61" s="9" t="s">
        <v>374</v>
      </c>
      <c r="F61" s="9" t="s">
        <v>66</v>
      </c>
      <c r="G61" s="20" t="s">
        <v>18</v>
      </c>
      <c r="H61" s="9"/>
    </row>
    <row r="62" spans="1:8" ht="28" x14ac:dyDescent="0.15">
      <c r="A62" s="38" t="s">
        <v>64</v>
      </c>
      <c r="B62" s="9">
        <f>C66</f>
        <v>64</v>
      </c>
      <c r="C62" s="9">
        <f t="shared" si="0"/>
        <v>60</v>
      </c>
      <c r="D62" s="14" t="s">
        <v>369</v>
      </c>
      <c r="E62" s="9" t="s">
        <v>375</v>
      </c>
      <c r="F62" s="9" t="s">
        <v>67</v>
      </c>
      <c r="G62" s="20" t="s">
        <v>18</v>
      </c>
      <c r="H62" s="9"/>
    </row>
    <row r="63" spans="1:8" ht="28" x14ac:dyDescent="0.15">
      <c r="A63" s="38" t="s">
        <v>64</v>
      </c>
      <c r="B63" s="9">
        <f>C58</f>
        <v>56</v>
      </c>
      <c r="C63" s="9">
        <f t="shared" si="0"/>
        <v>61</v>
      </c>
      <c r="D63" s="14" t="s">
        <v>369</v>
      </c>
      <c r="E63" s="9" t="s">
        <v>376</v>
      </c>
      <c r="F63" s="9" t="s">
        <v>66</v>
      </c>
      <c r="G63" s="20" t="s">
        <v>18</v>
      </c>
      <c r="H63" s="9"/>
    </row>
    <row r="64" spans="1:8" ht="28" x14ac:dyDescent="0.15">
      <c r="A64" s="38" t="s">
        <v>64</v>
      </c>
      <c r="B64" s="9">
        <f>C58</f>
        <v>56</v>
      </c>
      <c r="C64" s="9">
        <f t="shared" si="0"/>
        <v>62</v>
      </c>
      <c r="D64" s="14" t="s">
        <v>369</v>
      </c>
      <c r="E64" s="9" t="s">
        <v>377</v>
      </c>
      <c r="F64" s="9" t="s">
        <v>70</v>
      </c>
      <c r="G64" s="20" t="s">
        <v>18</v>
      </c>
      <c r="H64" s="9"/>
    </row>
    <row r="65" spans="1:8" ht="14" x14ac:dyDescent="0.15">
      <c r="A65" s="38" t="s">
        <v>64</v>
      </c>
      <c r="B65" s="9">
        <f>C66</f>
        <v>64</v>
      </c>
      <c r="C65" s="9">
        <f t="shared" si="0"/>
        <v>63</v>
      </c>
      <c r="D65" s="14" t="s">
        <v>378</v>
      </c>
      <c r="E65" s="9" t="s">
        <v>68</v>
      </c>
      <c r="F65" s="9" t="s">
        <v>69</v>
      </c>
      <c r="G65" s="20" t="s">
        <v>18</v>
      </c>
      <c r="H65" s="9"/>
    </row>
    <row r="66" spans="1:8" ht="28" x14ac:dyDescent="0.15">
      <c r="A66" s="38" t="s">
        <v>64</v>
      </c>
      <c r="B66" s="9">
        <f>C58</f>
        <v>56</v>
      </c>
      <c r="C66" s="9">
        <f t="shared" si="0"/>
        <v>64</v>
      </c>
      <c r="D66" s="14" t="s">
        <v>378</v>
      </c>
      <c r="E66" s="9" t="s">
        <v>71</v>
      </c>
      <c r="F66" s="9" t="s">
        <v>72</v>
      </c>
      <c r="G66" s="20" t="s">
        <v>18</v>
      </c>
      <c r="H66" s="9"/>
    </row>
    <row r="67" spans="1:8" ht="14" x14ac:dyDescent="0.15">
      <c r="A67" s="38" t="s">
        <v>64</v>
      </c>
      <c r="B67" s="9">
        <f>C66</f>
        <v>64</v>
      </c>
      <c r="C67" s="9">
        <f t="shared" si="0"/>
        <v>65</v>
      </c>
      <c r="D67" s="14" t="s">
        <v>378</v>
      </c>
      <c r="E67" s="9" t="s">
        <v>73</v>
      </c>
      <c r="F67" s="9" t="s">
        <v>74</v>
      </c>
      <c r="G67" s="20" t="s">
        <v>18</v>
      </c>
      <c r="H67" s="9"/>
    </row>
    <row r="68" spans="1:8" ht="28" x14ac:dyDescent="0.15">
      <c r="A68" s="38" t="s">
        <v>64</v>
      </c>
      <c r="B68" s="9">
        <f>C4</f>
        <v>2</v>
      </c>
      <c r="C68" s="9">
        <f>ROW(C68)-2</f>
        <v>66</v>
      </c>
      <c r="D68" s="14" t="s">
        <v>21</v>
      </c>
      <c r="E68" s="9" t="s">
        <v>103</v>
      </c>
      <c r="F68" s="9" t="s">
        <v>104</v>
      </c>
      <c r="G68" s="20" t="s">
        <v>18</v>
      </c>
      <c r="H68" s="9"/>
    </row>
    <row r="69" spans="1:8" ht="28" x14ac:dyDescent="0.15">
      <c r="A69" s="38" t="s">
        <v>64</v>
      </c>
      <c r="B69" s="9">
        <f>C4</f>
        <v>2</v>
      </c>
      <c r="C69" s="9">
        <f>ROW(C69)-2</f>
        <v>67</v>
      </c>
      <c r="D69" s="14" t="s">
        <v>379</v>
      </c>
      <c r="E69" s="9" t="s">
        <v>293</v>
      </c>
      <c r="F69" s="9" t="s">
        <v>294</v>
      </c>
      <c r="G69" s="20" t="s">
        <v>18</v>
      </c>
      <c r="H69" s="9"/>
    </row>
    <row r="70" spans="1:8" ht="28" x14ac:dyDescent="0.15">
      <c r="A70" s="38" t="s">
        <v>64</v>
      </c>
      <c r="B70" s="9" t="str">
        <f>_xlfn.CONCAT(C4, ", ", C7,", ",C58,", ",C53)</f>
        <v>2, 5, 56, 51</v>
      </c>
      <c r="C70" s="9">
        <f>ROW(C70)-2</f>
        <v>68</v>
      </c>
      <c r="D70" s="14" t="s">
        <v>369</v>
      </c>
      <c r="E70" s="9" t="s">
        <v>297</v>
      </c>
      <c r="F70" s="9" t="s">
        <v>298</v>
      </c>
      <c r="G70" s="20" t="s">
        <v>386</v>
      </c>
      <c r="H70" s="9"/>
    </row>
    <row r="71" spans="1:8" ht="28" x14ac:dyDescent="0.15">
      <c r="A71" s="36" t="s">
        <v>85</v>
      </c>
      <c r="B71" s="9" t="str">
        <f>_xlfn.CONCAT(C4, ", ", C8)</f>
        <v>2, 6</v>
      </c>
      <c r="C71" s="9">
        <f t="shared" si="0"/>
        <v>69</v>
      </c>
      <c r="D71" s="14" t="s">
        <v>86</v>
      </c>
      <c r="E71" s="9" t="s">
        <v>96</v>
      </c>
      <c r="F71" s="9" t="s">
        <v>87</v>
      </c>
      <c r="G71" s="20" t="s">
        <v>18</v>
      </c>
      <c r="H71" s="9"/>
    </row>
    <row r="72" spans="1:8" ht="42" x14ac:dyDescent="0.15">
      <c r="A72" s="32" t="s">
        <v>161</v>
      </c>
      <c r="B72" s="9">
        <f>C71</f>
        <v>69</v>
      </c>
      <c r="C72" s="9">
        <f t="shared" si="0"/>
        <v>70</v>
      </c>
      <c r="D72" s="14" t="s">
        <v>22</v>
      </c>
      <c r="E72" s="9" t="s">
        <v>88</v>
      </c>
      <c r="F72" s="9" t="s">
        <v>89</v>
      </c>
      <c r="G72" s="20" t="s">
        <v>18</v>
      </c>
      <c r="H72" s="9"/>
    </row>
    <row r="73" spans="1:8" ht="42" x14ac:dyDescent="0.15">
      <c r="A73" s="32" t="s">
        <v>161</v>
      </c>
      <c r="B73" s="9">
        <f>C4</f>
        <v>2</v>
      </c>
      <c r="C73" s="9">
        <f t="shared" si="0"/>
        <v>71</v>
      </c>
      <c r="D73" s="14" t="s">
        <v>22</v>
      </c>
      <c r="E73" s="9" t="s">
        <v>93</v>
      </c>
      <c r="F73" s="9" t="s">
        <v>90</v>
      </c>
      <c r="G73" s="20" t="s">
        <v>18</v>
      </c>
      <c r="H73" s="9"/>
    </row>
    <row r="74" spans="1:8" ht="42" x14ac:dyDescent="0.15">
      <c r="A74" s="32" t="s">
        <v>161</v>
      </c>
      <c r="B74" s="9" t="str">
        <f>_xlfn.CONCAT(C4, ", ", C8)</f>
        <v>2, 6</v>
      </c>
      <c r="C74" s="9">
        <f t="shared" si="0"/>
        <v>72</v>
      </c>
      <c r="D74" s="14" t="s">
        <v>86</v>
      </c>
      <c r="E74" s="9" t="s">
        <v>91</v>
      </c>
      <c r="F74" s="9" t="s">
        <v>92</v>
      </c>
      <c r="G74" s="20" t="s">
        <v>18</v>
      </c>
      <c r="H74" s="9"/>
    </row>
    <row r="75" spans="1:8" ht="14" x14ac:dyDescent="0.15">
      <c r="A75" s="36" t="s">
        <v>85</v>
      </c>
      <c r="B75" s="9">
        <f>C74</f>
        <v>72</v>
      </c>
      <c r="C75" s="9">
        <f t="shared" si="0"/>
        <v>73</v>
      </c>
      <c r="D75" s="14" t="s">
        <v>95</v>
      </c>
      <c r="E75" s="9" t="s">
        <v>100</v>
      </c>
      <c r="F75" s="9" t="s">
        <v>92</v>
      </c>
      <c r="G75" s="20" t="s">
        <v>18</v>
      </c>
      <c r="H75" s="9"/>
    </row>
    <row r="76" spans="1:8" ht="42" x14ac:dyDescent="0.15">
      <c r="A76" s="32" t="s">
        <v>161</v>
      </c>
      <c r="B76" s="9" t="str">
        <f>_xlfn.CONCAT(C4, ", ", C8)</f>
        <v>2, 6</v>
      </c>
      <c r="C76" s="9">
        <f t="shared" si="0"/>
        <v>74</v>
      </c>
      <c r="D76" s="14" t="s">
        <v>86</v>
      </c>
      <c r="E76" s="9" t="s">
        <v>160</v>
      </c>
      <c r="F76" s="9" t="s">
        <v>87</v>
      </c>
      <c r="G76" s="20" t="s">
        <v>18</v>
      </c>
      <c r="H76" s="9"/>
    </row>
    <row r="77" spans="1:8" ht="28" x14ac:dyDescent="0.15">
      <c r="A77" s="36" t="s">
        <v>85</v>
      </c>
      <c r="B77" s="9" t="str">
        <f>_xlfn.CONCAT(C4, ", ", C8)</f>
        <v>2, 6</v>
      </c>
      <c r="C77" s="9">
        <f t="shared" si="0"/>
        <v>75</v>
      </c>
      <c r="D77" s="14" t="s">
        <v>86</v>
      </c>
      <c r="E77" s="9" t="s">
        <v>97</v>
      </c>
      <c r="F77" s="9" t="s">
        <v>87</v>
      </c>
      <c r="G77" s="20" t="s">
        <v>18</v>
      </c>
      <c r="H77" s="9"/>
    </row>
    <row r="78" spans="1:8" ht="28" x14ac:dyDescent="0.15">
      <c r="A78" s="36" t="s">
        <v>85</v>
      </c>
      <c r="B78" s="9" t="str">
        <f>_xlfn.CONCAT(C4, ", ", C8)</f>
        <v>2, 6</v>
      </c>
      <c r="C78" s="9">
        <f t="shared" si="0"/>
        <v>76</v>
      </c>
      <c r="D78" s="14" t="s">
        <v>86</v>
      </c>
      <c r="E78" s="9" t="s">
        <v>98</v>
      </c>
      <c r="F78" s="9" t="s">
        <v>87</v>
      </c>
      <c r="G78" s="20" t="s">
        <v>18</v>
      </c>
      <c r="H78" s="9"/>
    </row>
    <row r="79" spans="1:8" ht="28" x14ac:dyDescent="0.15">
      <c r="A79" s="36" t="s">
        <v>85</v>
      </c>
      <c r="B79" s="9" t="str">
        <f>_xlfn.CONCAT(C4, ", ", C8)</f>
        <v>2, 6</v>
      </c>
      <c r="C79" s="9">
        <f t="shared" si="0"/>
        <v>77</v>
      </c>
      <c r="D79" s="14" t="s">
        <v>86</v>
      </c>
      <c r="E79" s="9" t="s">
        <v>99</v>
      </c>
      <c r="F79" s="9" t="s">
        <v>87</v>
      </c>
      <c r="G79" s="20" t="s">
        <v>18</v>
      </c>
      <c r="H79" s="9"/>
    </row>
    <row r="80" spans="1:8" ht="42" x14ac:dyDescent="0.15">
      <c r="A80" s="32" t="s">
        <v>184</v>
      </c>
      <c r="B80" s="9">
        <f>C4</f>
        <v>2</v>
      </c>
      <c r="C80" s="9">
        <f t="shared" si="0"/>
        <v>78</v>
      </c>
      <c r="D80" s="14" t="s">
        <v>21</v>
      </c>
      <c r="E80" s="9" t="s">
        <v>102</v>
      </c>
      <c r="F80" s="9" t="s">
        <v>101</v>
      </c>
      <c r="G80" s="20" t="s">
        <v>18</v>
      </c>
      <c r="H80" s="9"/>
    </row>
    <row r="81" spans="1:8" ht="42" x14ac:dyDescent="0.15">
      <c r="A81" s="32" t="s">
        <v>184</v>
      </c>
      <c r="B81" s="9">
        <f>C$4</f>
        <v>2</v>
      </c>
      <c r="C81" s="9">
        <f t="shared" si="0"/>
        <v>79</v>
      </c>
      <c r="D81" s="14" t="s">
        <v>21</v>
      </c>
      <c r="E81" s="9" t="s">
        <v>103</v>
      </c>
      <c r="F81" s="9" t="s">
        <v>104</v>
      </c>
      <c r="G81" s="20" t="s">
        <v>18</v>
      </c>
      <c r="H81" s="9"/>
    </row>
    <row r="82" spans="1:8" ht="42" x14ac:dyDescent="0.15">
      <c r="A82" s="32" t="s">
        <v>161</v>
      </c>
      <c r="B82" s="9">
        <f t="shared" ref="B82:B85" si="1">C$4</f>
        <v>2</v>
      </c>
      <c r="C82" s="9">
        <f>ROW(C82)-2</f>
        <v>80</v>
      </c>
      <c r="D82" s="14" t="s">
        <v>108</v>
      </c>
      <c r="E82" s="9" t="s">
        <v>299</v>
      </c>
      <c r="F82" s="9" t="s">
        <v>92</v>
      </c>
      <c r="G82" s="20" t="s">
        <v>18</v>
      </c>
      <c r="H82" s="9"/>
    </row>
    <row r="83" spans="1:8" ht="28" x14ac:dyDescent="0.15">
      <c r="A83" s="36" t="s">
        <v>85</v>
      </c>
      <c r="B83" s="9">
        <f t="shared" si="1"/>
        <v>2</v>
      </c>
      <c r="C83" s="9">
        <f t="shared" si="0"/>
        <v>81</v>
      </c>
      <c r="D83" s="14" t="s">
        <v>108</v>
      </c>
      <c r="E83" s="9" t="s">
        <v>300</v>
      </c>
      <c r="F83" s="9" t="s">
        <v>92</v>
      </c>
      <c r="G83" s="20" t="s">
        <v>18</v>
      </c>
      <c r="H83" s="9"/>
    </row>
    <row r="84" spans="1:8" ht="28" x14ac:dyDescent="0.15">
      <c r="A84" s="36" t="s">
        <v>85</v>
      </c>
      <c r="B84" s="9">
        <f t="shared" si="1"/>
        <v>2</v>
      </c>
      <c r="C84" s="9">
        <f t="shared" si="0"/>
        <v>82</v>
      </c>
      <c r="D84" s="14" t="s">
        <v>108</v>
      </c>
      <c r="E84" s="9" t="s">
        <v>301</v>
      </c>
      <c r="F84" s="9" t="s">
        <v>92</v>
      </c>
      <c r="G84" s="20" t="s">
        <v>18</v>
      </c>
      <c r="H84" s="9"/>
    </row>
    <row r="85" spans="1:8" ht="28" x14ac:dyDescent="0.15">
      <c r="A85" s="36" t="s">
        <v>85</v>
      </c>
      <c r="B85" s="9">
        <f t="shared" si="1"/>
        <v>2</v>
      </c>
      <c r="C85" s="9">
        <f t="shared" si="0"/>
        <v>83</v>
      </c>
      <c r="D85" s="14" t="s">
        <v>108</v>
      </c>
      <c r="E85" s="9" t="s">
        <v>302</v>
      </c>
      <c r="F85" s="9" t="s">
        <v>92</v>
      </c>
      <c r="G85" s="20" t="s">
        <v>18</v>
      </c>
      <c r="H85" s="9"/>
    </row>
    <row r="86" spans="1:8" ht="28" x14ac:dyDescent="0.15">
      <c r="A86" s="36" t="s">
        <v>85</v>
      </c>
      <c r="B86" s="9">
        <f>C4</f>
        <v>2</v>
      </c>
      <c r="C86" s="9">
        <f t="shared" si="0"/>
        <v>84</v>
      </c>
      <c r="D86" s="14" t="s">
        <v>22</v>
      </c>
      <c r="E86" s="9" t="s">
        <v>283</v>
      </c>
      <c r="F86" s="9" t="s">
        <v>115</v>
      </c>
      <c r="G86" s="20" t="s">
        <v>18</v>
      </c>
      <c r="H86" s="9"/>
    </row>
    <row r="87" spans="1:8" ht="28" x14ac:dyDescent="0.15">
      <c r="A87" s="36" t="s">
        <v>85</v>
      </c>
      <c r="B87" s="24">
        <f>C4</f>
        <v>2</v>
      </c>
      <c r="C87" s="9">
        <f t="shared" si="0"/>
        <v>85</v>
      </c>
      <c r="D87" s="14" t="s">
        <v>22</v>
      </c>
      <c r="E87" s="9" t="s">
        <v>280</v>
      </c>
      <c r="F87" s="9" t="s">
        <v>116</v>
      </c>
      <c r="G87" s="20" t="s">
        <v>18</v>
      </c>
      <c r="H87" s="9"/>
    </row>
    <row r="88" spans="1:8" s="27" customFormat="1" ht="28" x14ac:dyDescent="0.15">
      <c r="A88" s="37" t="s">
        <v>85</v>
      </c>
      <c r="B88" s="25">
        <f>C4</f>
        <v>2</v>
      </c>
      <c r="C88" s="24">
        <f t="shared" si="0"/>
        <v>86</v>
      </c>
      <c r="D88" s="24" t="s">
        <v>22</v>
      </c>
      <c r="E88" s="24" t="s">
        <v>281</v>
      </c>
      <c r="F88" s="24" t="s">
        <v>118</v>
      </c>
      <c r="G88" s="26" t="s">
        <v>18</v>
      </c>
      <c r="H88" s="24"/>
    </row>
    <row r="89" spans="1:8" s="27" customFormat="1" ht="42" x14ac:dyDescent="0.15">
      <c r="A89" s="37" t="s">
        <v>85</v>
      </c>
      <c r="B89" s="28" t="str">
        <f>_xlfn.CONCAT(C4,", ",C8)</f>
        <v>2, 6</v>
      </c>
      <c r="C89" s="24">
        <f t="shared" si="0"/>
        <v>87</v>
      </c>
      <c r="D89" s="24" t="s">
        <v>279</v>
      </c>
      <c r="E89" s="24" t="s">
        <v>284</v>
      </c>
      <c r="F89" s="24" t="s">
        <v>285</v>
      </c>
      <c r="G89" s="26" t="s">
        <v>18</v>
      </c>
      <c r="H89" s="24" t="s">
        <v>290</v>
      </c>
    </row>
    <row r="90" spans="1:8" s="27" customFormat="1" ht="28" x14ac:dyDescent="0.15">
      <c r="A90" s="37" t="s">
        <v>85</v>
      </c>
      <c r="B90" s="28">
        <f>C89</f>
        <v>87</v>
      </c>
      <c r="C90" s="24">
        <f t="shared" si="0"/>
        <v>88</v>
      </c>
      <c r="D90" s="24" t="s">
        <v>287</v>
      </c>
      <c r="E90" s="24" t="s">
        <v>286</v>
      </c>
      <c r="F90" s="24" t="s">
        <v>288</v>
      </c>
      <c r="G90" s="26" t="s">
        <v>18</v>
      </c>
      <c r="H90" s="24"/>
    </row>
    <row r="91" spans="1:8" ht="14" x14ac:dyDescent="0.15">
      <c r="A91" s="36" t="s">
        <v>85</v>
      </c>
      <c r="B91" s="9" t="str">
        <f>_xlfn.CONCAT(C4, ", ",C83)</f>
        <v>2, 81</v>
      </c>
      <c r="C91" s="9">
        <f t="shared" si="0"/>
        <v>89</v>
      </c>
      <c r="D91" s="14" t="s">
        <v>81</v>
      </c>
      <c r="E91" s="9" t="s">
        <v>282</v>
      </c>
      <c r="F91" s="9" t="s">
        <v>119</v>
      </c>
      <c r="G91" s="20" t="s">
        <v>18</v>
      </c>
      <c r="H91" s="9"/>
    </row>
    <row r="92" spans="1:8" ht="42" x14ac:dyDescent="0.15">
      <c r="A92" s="35" t="s">
        <v>191</v>
      </c>
      <c r="B92" s="9">
        <f>C4</f>
        <v>2</v>
      </c>
      <c r="C92" s="9">
        <f t="shared" si="0"/>
        <v>90</v>
      </c>
      <c r="D92" s="14" t="s">
        <v>22</v>
      </c>
      <c r="E92" s="9" t="s">
        <v>192</v>
      </c>
      <c r="F92" s="9" t="s">
        <v>193</v>
      </c>
      <c r="G92" s="20" t="s">
        <v>18</v>
      </c>
      <c r="H92" s="9"/>
    </row>
    <row r="93" spans="1:8" ht="14" x14ac:dyDescent="0.15">
      <c r="A93" s="34" t="s">
        <v>111</v>
      </c>
      <c r="B93" s="9">
        <f>C4</f>
        <v>2</v>
      </c>
      <c r="C93" s="9">
        <f t="shared" si="0"/>
        <v>91</v>
      </c>
      <c r="D93" s="14" t="s">
        <v>108</v>
      </c>
      <c r="E93" s="9" t="s">
        <v>245</v>
      </c>
      <c r="F93" s="9" t="s">
        <v>112</v>
      </c>
      <c r="G93" s="20" t="s">
        <v>18</v>
      </c>
      <c r="H93" s="9"/>
    </row>
    <row r="94" spans="1:8" ht="28" x14ac:dyDescent="0.15">
      <c r="A94" s="34" t="s">
        <v>111</v>
      </c>
      <c r="B94" s="9">
        <f>C4</f>
        <v>2</v>
      </c>
      <c r="C94" s="9">
        <f t="shared" si="0"/>
        <v>92</v>
      </c>
      <c r="D94" s="14" t="s">
        <v>113</v>
      </c>
      <c r="E94" s="9" t="s">
        <v>114</v>
      </c>
      <c r="F94" s="9" t="s">
        <v>107</v>
      </c>
      <c r="G94" s="20" t="s">
        <v>18</v>
      </c>
      <c r="H94" s="9"/>
    </row>
    <row r="95" spans="1:8" ht="14" x14ac:dyDescent="0.15">
      <c r="A95" s="34" t="s">
        <v>111</v>
      </c>
      <c r="B95" s="9">
        <f>C4</f>
        <v>2</v>
      </c>
      <c r="C95" s="9">
        <f t="shared" si="0"/>
        <v>93</v>
      </c>
      <c r="D95" s="14" t="s">
        <v>22</v>
      </c>
      <c r="E95" s="9" t="s">
        <v>260</v>
      </c>
      <c r="F95" s="9" t="s">
        <v>261</v>
      </c>
      <c r="G95" s="20" t="s">
        <v>18</v>
      </c>
      <c r="H95" s="9"/>
    </row>
    <row r="96" spans="1:8" ht="28" x14ac:dyDescent="0.15">
      <c r="A96" s="34" t="s">
        <v>111</v>
      </c>
      <c r="B96" s="9">
        <f>C4</f>
        <v>2</v>
      </c>
      <c r="C96" s="9">
        <f t="shared" si="0"/>
        <v>94</v>
      </c>
      <c r="D96" s="14" t="s">
        <v>22</v>
      </c>
      <c r="E96" s="9" t="s">
        <v>228</v>
      </c>
      <c r="F96" s="9" t="s">
        <v>117</v>
      </c>
      <c r="G96" s="20" t="s">
        <v>18</v>
      </c>
      <c r="H96" s="9"/>
    </row>
    <row r="97" spans="1:8" ht="28" x14ac:dyDescent="0.15">
      <c r="A97" s="34" t="s">
        <v>111</v>
      </c>
      <c r="B97" s="9">
        <f>C4</f>
        <v>2</v>
      </c>
      <c r="C97" s="9">
        <f t="shared" ref="C97:C152" si="2">ROW(C97)-2</f>
        <v>95</v>
      </c>
      <c r="D97" s="14" t="s">
        <v>120</v>
      </c>
      <c r="E97" s="9" t="s">
        <v>121</v>
      </c>
      <c r="F97" s="9" t="s">
        <v>104</v>
      </c>
      <c r="G97" s="20" t="s">
        <v>386</v>
      </c>
      <c r="H97" s="9"/>
    </row>
    <row r="98" spans="1:8" ht="28" x14ac:dyDescent="0.15">
      <c r="A98" s="34" t="s">
        <v>111</v>
      </c>
      <c r="B98" s="9">
        <f>C4</f>
        <v>2</v>
      </c>
      <c r="C98" s="9">
        <f t="shared" si="2"/>
        <v>96</v>
      </c>
      <c r="D98" s="14" t="s">
        <v>120</v>
      </c>
      <c r="E98" s="9" t="s">
        <v>122</v>
      </c>
      <c r="F98" s="9" t="s">
        <v>104</v>
      </c>
      <c r="G98" s="20" t="s">
        <v>386</v>
      </c>
      <c r="H98" s="9"/>
    </row>
    <row r="99" spans="1:8" ht="42" x14ac:dyDescent="0.15">
      <c r="A99" s="34" t="s">
        <v>111</v>
      </c>
      <c r="B99" s="9" t="s">
        <v>12</v>
      </c>
      <c r="C99" s="9">
        <f t="shared" si="2"/>
        <v>97</v>
      </c>
      <c r="D99" s="14" t="s">
        <v>380</v>
      </c>
      <c r="E99" s="9" t="s">
        <v>223</v>
      </c>
      <c r="F99" s="9" t="s">
        <v>224</v>
      </c>
      <c r="G99" s="20" t="s">
        <v>18</v>
      </c>
      <c r="H99" s="9"/>
    </row>
    <row r="100" spans="1:8" ht="28" x14ac:dyDescent="0.15">
      <c r="A100" s="34" t="s">
        <v>111</v>
      </c>
      <c r="B100" s="9">
        <f>C4</f>
        <v>2</v>
      </c>
      <c r="C100" s="9">
        <f t="shared" si="2"/>
        <v>98</v>
      </c>
      <c r="D100" s="14" t="s">
        <v>81</v>
      </c>
      <c r="E100" s="9" t="s">
        <v>229</v>
      </c>
      <c r="F100" s="9" t="s">
        <v>230</v>
      </c>
      <c r="G100" s="20" t="s">
        <v>18</v>
      </c>
      <c r="H100" s="9" t="s">
        <v>231</v>
      </c>
    </row>
    <row r="101" spans="1:8" ht="28" x14ac:dyDescent="0.15">
      <c r="A101" s="34" t="s">
        <v>111</v>
      </c>
      <c r="B101" s="9">
        <f>C4</f>
        <v>2</v>
      </c>
      <c r="C101" s="9">
        <f t="shared" si="2"/>
        <v>99</v>
      </c>
      <c r="D101" s="14" t="s">
        <v>120</v>
      </c>
      <c r="E101" s="9" t="s">
        <v>234</v>
      </c>
      <c r="F101" s="9" t="s">
        <v>232</v>
      </c>
      <c r="G101" s="20" t="s">
        <v>386</v>
      </c>
      <c r="H101" s="9" t="s">
        <v>233</v>
      </c>
    </row>
    <row r="102" spans="1:8" ht="42" x14ac:dyDescent="0.15">
      <c r="A102" s="34" t="s">
        <v>111</v>
      </c>
      <c r="B102" s="9">
        <f>C101</f>
        <v>99</v>
      </c>
      <c r="C102" s="9">
        <f t="shared" si="2"/>
        <v>100</v>
      </c>
      <c r="D102" s="14" t="s">
        <v>380</v>
      </c>
      <c r="E102" s="9" t="s">
        <v>236</v>
      </c>
      <c r="F102" s="9" t="s">
        <v>235</v>
      </c>
      <c r="G102" s="20" t="s">
        <v>18</v>
      </c>
      <c r="H102" s="9"/>
    </row>
    <row r="103" spans="1:8" ht="28" x14ac:dyDescent="0.15">
      <c r="A103" s="34" t="s">
        <v>111</v>
      </c>
      <c r="B103" s="9">
        <f>C4</f>
        <v>2</v>
      </c>
      <c r="C103" s="9">
        <f t="shared" si="2"/>
        <v>101</v>
      </c>
      <c r="D103" s="14" t="s">
        <v>365</v>
      </c>
      <c r="E103" s="9" t="s">
        <v>237</v>
      </c>
      <c r="F103" s="9" t="s">
        <v>238</v>
      </c>
      <c r="G103" s="20" t="s">
        <v>18</v>
      </c>
      <c r="H103" s="9" t="s">
        <v>239</v>
      </c>
    </row>
    <row r="104" spans="1:8" ht="28" x14ac:dyDescent="0.15">
      <c r="A104" s="34" t="s">
        <v>111</v>
      </c>
      <c r="B104" s="9" t="str">
        <f>_xlfn.CONCAT(C4,", ", C8)</f>
        <v>2, 6</v>
      </c>
      <c r="C104" s="9">
        <f t="shared" si="2"/>
        <v>102</v>
      </c>
      <c r="D104" s="14" t="s">
        <v>19</v>
      </c>
      <c r="E104" s="9" t="s">
        <v>241</v>
      </c>
      <c r="F104" s="9" t="s">
        <v>240</v>
      </c>
      <c r="G104" s="20" t="s">
        <v>18</v>
      </c>
      <c r="H104" s="9"/>
    </row>
    <row r="105" spans="1:8" ht="28" x14ac:dyDescent="0.15">
      <c r="A105" s="34" t="s">
        <v>111</v>
      </c>
      <c r="B105" s="9">
        <f>C104</f>
        <v>102</v>
      </c>
      <c r="C105" s="9">
        <f t="shared" si="2"/>
        <v>103</v>
      </c>
      <c r="D105" s="14" t="s">
        <v>381</v>
      </c>
      <c r="E105" s="9" t="s">
        <v>242</v>
      </c>
      <c r="F105" s="9" t="s">
        <v>243</v>
      </c>
      <c r="G105" s="20" t="s">
        <v>18</v>
      </c>
      <c r="H105" s="9" t="s">
        <v>244</v>
      </c>
    </row>
    <row r="106" spans="1:8" ht="42" x14ac:dyDescent="0.15">
      <c r="A106" s="34" t="s">
        <v>111</v>
      </c>
      <c r="B106" s="9" t="str">
        <f>_xlfn.CONCAT(C4,", ",C46,"-",C51,", ",C69,", ",C75,", ",C82,"-",C85,", ",C90,", ",C102,", ",C105,", ",C108,", ",C111)</f>
        <v>2, 44-49, 67, 73, 80-83, 88, 100, 103, 106, 109</v>
      </c>
      <c r="C106" s="9">
        <f t="shared" si="2"/>
        <v>104</v>
      </c>
      <c r="D106" s="14" t="s">
        <v>381</v>
      </c>
      <c r="E106" s="9" t="s">
        <v>291</v>
      </c>
      <c r="F106" s="9" t="s">
        <v>292</v>
      </c>
      <c r="G106" s="20" t="s">
        <v>18</v>
      </c>
      <c r="H106" s="9"/>
    </row>
    <row r="107" spans="1:8" ht="28" x14ac:dyDescent="0.15">
      <c r="A107" s="34" t="s">
        <v>111</v>
      </c>
      <c r="B107" s="9">
        <f>C4</f>
        <v>2</v>
      </c>
      <c r="C107" s="9">
        <f t="shared" si="2"/>
        <v>105</v>
      </c>
      <c r="D107" s="14" t="s">
        <v>259</v>
      </c>
      <c r="E107" s="9" t="s">
        <v>250</v>
      </c>
      <c r="F107" s="9" t="s">
        <v>251</v>
      </c>
      <c r="G107" s="20" t="s">
        <v>127</v>
      </c>
      <c r="H107" s="9"/>
    </row>
    <row r="108" spans="1:8" ht="28" x14ac:dyDescent="0.15">
      <c r="A108" s="34" t="s">
        <v>111</v>
      </c>
      <c r="B108" s="9" t="s">
        <v>12</v>
      </c>
      <c r="C108" s="9">
        <f t="shared" si="2"/>
        <v>106</v>
      </c>
      <c r="D108" s="14" t="s">
        <v>382</v>
      </c>
      <c r="E108" s="9" t="s">
        <v>252</v>
      </c>
      <c r="F108" s="9" t="s">
        <v>253</v>
      </c>
      <c r="G108" s="20" t="s">
        <v>18</v>
      </c>
      <c r="H108" s="9"/>
    </row>
    <row r="109" spans="1:8" ht="28" x14ac:dyDescent="0.15">
      <c r="A109" s="34" t="s">
        <v>111</v>
      </c>
      <c r="B109" s="9">
        <f>C4</f>
        <v>2</v>
      </c>
      <c r="C109" s="9">
        <f t="shared" si="2"/>
        <v>107</v>
      </c>
      <c r="D109" s="14" t="s">
        <v>78</v>
      </c>
      <c r="E109" s="9" t="s">
        <v>255</v>
      </c>
      <c r="F109" s="9" t="s">
        <v>256</v>
      </c>
      <c r="G109" s="20" t="s">
        <v>18</v>
      </c>
      <c r="H109" s="9" t="s">
        <v>258</v>
      </c>
    </row>
    <row r="110" spans="1:8" ht="28" x14ac:dyDescent="0.15">
      <c r="A110" s="34" t="s">
        <v>111</v>
      </c>
      <c r="B110" s="9">
        <f>C109</f>
        <v>107</v>
      </c>
      <c r="C110" s="9">
        <f t="shared" si="2"/>
        <v>108</v>
      </c>
      <c r="D110" s="14" t="s">
        <v>383</v>
      </c>
      <c r="E110" s="9" t="s">
        <v>254</v>
      </c>
      <c r="F110" s="9" t="s">
        <v>257</v>
      </c>
      <c r="G110" s="20" t="s">
        <v>18</v>
      </c>
      <c r="H110" s="9"/>
    </row>
    <row r="111" spans="1:8" ht="42" x14ac:dyDescent="0.15">
      <c r="A111" s="34" t="s">
        <v>111</v>
      </c>
      <c r="B111" s="9" t="str">
        <f>_xlfn.CONCAT(C4,", ",C8)</f>
        <v>2, 6</v>
      </c>
      <c r="C111" s="9">
        <f t="shared" si="2"/>
        <v>109</v>
      </c>
      <c r="D111" s="14" t="s">
        <v>19</v>
      </c>
      <c r="E111" s="9" t="s">
        <v>264</v>
      </c>
      <c r="F111" s="9" t="s">
        <v>262</v>
      </c>
      <c r="G111" s="20" t="s">
        <v>18</v>
      </c>
      <c r="H111" s="9" t="s">
        <v>263</v>
      </c>
    </row>
    <row r="112" spans="1:8" ht="42" x14ac:dyDescent="0.15">
      <c r="A112" s="34" t="s">
        <v>111</v>
      </c>
      <c r="B112" s="9">
        <f>C111</f>
        <v>109</v>
      </c>
      <c r="C112" s="9">
        <f>ROW(C112)-2</f>
        <v>110</v>
      </c>
      <c r="D112" s="14" t="s">
        <v>384</v>
      </c>
      <c r="E112" s="9" t="s">
        <v>265</v>
      </c>
      <c r="F112" s="9" t="s">
        <v>266</v>
      </c>
      <c r="G112" s="20" t="s">
        <v>18</v>
      </c>
      <c r="H112" s="9"/>
    </row>
    <row r="113" spans="1:8" ht="28" x14ac:dyDescent="0.15">
      <c r="A113" s="34" t="s">
        <v>111</v>
      </c>
      <c r="B113" s="9" t="s">
        <v>12</v>
      </c>
      <c r="C113" s="9">
        <f t="shared" ref="C113:C119" si="3">ROW(C113)-2</f>
        <v>111</v>
      </c>
      <c r="D113" s="14" t="s">
        <v>315</v>
      </c>
      <c r="E113" s="9" t="s">
        <v>316</v>
      </c>
      <c r="F113" s="9" t="s">
        <v>317</v>
      </c>
      <c r="G113" s="20" t="s">
        <v>127</v>
      </c>
      <c r="H113" s="9"/>
    </row>
    <row r="114" spans="1:8" ht="28" x14ac:dyDescent="0.15">
      <c r="A114" s="34" t="s">
        <v>111</v>
      </c>
      <c r="B114" s="9">
        <f>C$113</f>
        <v>111</v>
      </c>
      <c r="C114" s="9">
        <f t="shared" si="3"/>
        <v>112</v>
      </c>
      <c r="D114" s="14" t="s">
        <v>315</v>
      </c>
      <c r="E114" s="9" t="s">
        <v>318</v>
      </c>
      <c r="F114" s="9" t="s">
        <v>319</v>
      </c>
      <c r="G114" s="20" t="s">
        <v>127</v>
      </c>
      <c r="H114" s="9" t="s">
        <v>326</v>
      </c>
    </row>
    <row r="115" spans="1:8" ht="42" x14ac:dyDescent="0.15">
      <c r="A115" s="34" t="s">
        <v>111</v>
      </c>
      <c r="B115" s="9">
        <f t="shared" ref="B115:B116" si="4">C$113</f>
        <v>111</v>
      </c>
      <c r="C115" s="9">
        <f t="shared" si="3"/>
        <v>113</v>
      </c>
      <c r="D115" s="14" t="s">
        <v>315</v>
      </c>
      <c r="E115" s="9" t="s">
        <v>320</v>
      </c>
      <c r="F115" s="9" t="s">
        <v>321</v>
      </c>
      <c r="G115" s="20" t="s">
        <v>127</v>
      </c>
      <c r="H115" s="9"/>
    </row>
    <row r="116" spans="1:8" ht="28" x14ac:dyDescent="0.15">
      <c r="A116" s="34" t="s">
        <v>111</v>
      </c>
      <c r="B116" s="9">
        <f t="shared" si="4"/>
        <v>111</v>
      </c>
      <c r="C116" s="9">
        <f t="shared" si="3"/>
        <v>114</v>
      </c>
      <c r="D116" s="14" t="s">
        <v>315</v>
      </c>
      <c r="E116" s="9" t="s">
        <v>322</v>
      </c>
      <c r="F116" s="9" t="s">
        <v>323</v>
      </c>
      <c r="G116" s="20" t="s">
        <v>127</v>
      </c>
      <c r="H116" s="9"/>
    </row>
    <row r="117" spans="1:8" ht="28" x14ac:dyDescent="0.15">
      <c r="A117" s="34" t="s">
        <v>111</v>
      </c>
      <c r="B117" s="9" t="s">
        <v>12</v>
      </c>
      <c r="C117" s="9">
        <f t="shared" si="3"/>
        <v>115</v>
      </c>
      <c r="D117" s="14" t="s">
        <v>315</v>
      </c>
      <c r="E117" s="9" t="s">
        <v>324</v>
      </c>
      <c r="F117" s="9" t="s">
        <v>325</v>
      </c>
      <c r="G117" s="20" t="s">
        <v>18</v>
      </c>
      <c r="H117" s="9"/>
    </row>
    <row r="118" spans="1:8" ht="28" x14ac:dyDescent="0.15">
      <c r="A118" s="34" t="s">
        <v>111</v>
      </c>
      <c r="B118" s="9">
        <f>C4</f>
        <v>2</v>
      </c>
      <c r="C118" s="9">
        <f t="shared" si="3"/>
        <v>116</v>
      </c>
      <c r="D118" s="14" t="s">
        <v>344</v>
      </c>
      <c r="E118" s="9" t="s">
        <v>346</v>
      </c>
      <c r="F118" s="9" t="s">
        <v>345</v>
      </c>
      <c r="G118" s="20" t="s">
        <v>18</v>
      </c>
      <c r="H118" s="9"/>
    </row>
    <row r="119" spans="1:8" ht="28" x14ac:dyDescent="0.15">
      <c r="A119" s="34" t="s">
        <v>111</v>
      </c>
      <c r="B119" s="9">
        <f>C4</f>
        <v>2</v>
      </c>
      <c r="C119" s="9">
        <f t="shared" si="3"/>
        <v>117</v>
      </c>
      <c r="D119" s="14" t="s">
        <v>356</v>
      </c>
      <c r="E119" s="9" t="s">
        <v>357</v>
      </c>
      <c r="F119" s="9" t="s">
        <v>358</v>
      </c>
      <c r="G119" s="20" t="s">
        <v>18</v>
      </c>
      <c r="H119" s="9"/>
    </row>
    <row r="120" spans="1:8" ht="42" x14ac:dyDescent="0.15">
      <c r="A120" s="33" t="s">
        <v>123</v>
      </c>
      <c r="B120" s="9" t="str">
        <f>_xlfn.CONCAT(C4,", ",C39,", ",C47,", ",C48,", ",C50,", ",C51,", ",C55,", ",C56,", ",C72,", ",C74,", ",C80)</f>
        <v>2, 37, 45, 46, 48, 49, 53, 54, 70, 72, 78</v>
      </c>
      <c r="C120" s="9">
        <f t="shared" si="2"/>
        <v>118</v>
      </c>
      <c r="D120" s="14" t="s">
        <v>21</v>
      </c>
      <c r="E120" s="9" t="s">
        <v>303</v>
      </c>
      <c r="F120" s="9" t="s">
        <v>304</v>
      </c>
      <c r="G120" s="20" t="s">
        <v>18</v>
      </c>
      <c r="H120" s="9"/>
    </row>
    <row r="121" spans="1:8" ht="28" x14ac:dyDescent="0.15">
      <c r="A121" s="33" t="s">
        <v>123</v>
      </c>
      <c r="B121" s="9">
        <f>C4</f>
        <v>2</v>
      </c>
      <c r="C121" s="9">
        <f t="shared" si="2"/>
        <v>119</v>
      </c>
      <c r="D121" s="14" t="s">
        <v>105</v>
      </c>
      <c r="E121" s="9" t="s">
        <v>225</v>
      </c>
      <c r="F121" s="9" t="s">
        <v>107</v>
      </c>
      <c r="G121" s="20" t="s">
        <v>18</v>
      </c>
      <c r="H121" s="9"/>
    </row>
    <row r="122" spans="1:8" ht="28" x14ac:dyDescent="0.15">
      <c r="A122" s="33" t="s">
        <v>123</v>
      </c>
      <c r="B122" s="9" t="str">
        <f>_xlfn.CONCAT(C4,", ",C123)</f>
        <v>2, 121</v>
      </c>
      <c r="C122" s="9">
        <f t="shared" si="2"/>
        <v>120</v>
      </c>
      <c r="D122" s="14" t="s">
        <v>267</v>
      </c>
      <c r="E122" s="9" t="s">
        <v>125</v>
      </c>
      <c r="F122" s="9" t="s">
        <v>126</v>
      </c>
      <c r="G122" s="20" t="s">
        <v>127</v>
      </c>
      <c r="H122" s="9"/>
    </row>
    <row r="123" spans="1:8" ht="14" x14ac:dyDescent="0.15">
      <c r="A123" s="33" t="s">
        <v>123</v>
      </c>
      <c r="B123" s="9">
        <f>C4</f>
        <v>2</v>
      </c>
      <c r="C123" s="9">
        <f t="shared" si="2"/>
        <v>121</v>
      </c>
      <c r="D123" s="14" t="s">
        <v>267</v>
      </c>
      <c r="E123" s="9" t="s">
        <v>128</v>
      </c>
      <c r="F123" s="9" t="s">
        <v>129</v>
      </c>
      <c r="G123" s="20" t="s">
        <v>127</v>
      </c>
      <c r="H123" s="9"/>
    </row>
    <row r="124" spans="1:8" ht="14" x14ac:dyDescent="0.15">
      <c r="A124" s="33" t="s">
        <v>123</v>
      </c>
      <c r="B124" s="9">
        <f>C123</f>
        <v>121</v>
      </c>
      <c r="C124" s="9">
        <f t="shared" si="2"/>
        <v>122</v>
      </c>
      <c r="D124" s="14" t="s">
        <v>267</v>
      </c>
      <c r="E124" s="29" t="s">
        <v>130</v>
      </c>
      <c r="F124" s="9" t="s">
        <v>131</v>
      </c>
      <c r="G124" s="20" t="s">
        <v>127</v>
      </c>
      <c r="H124" s="9"/>
    </row>
    <row r="125" spans="1:8" ht="14" x14ac:dyDescent="0.15">
      <c r="A125" s="33" t="s">
        <v>123</v>
      </c>
      <c r="B125" s="9">
        <f>C123</f>
        <v>121</v>
      </c>
      <c r="C125" s="9">
        <f t="shared" si="2"/>
        <v>123</v>
      </c>
      <c r="D125" s="14" t="s">
        <v>267</v>
      </c>
      <c r="E125" s="9" t="s">
        <v>132</v>
      </c>
      <c r="F125" s="9" t="s">
        <v>133</v>
      </c>
      <c r="G125" s="20" t="s">
        <v>127</v>
      </c>
      <c r="H125" s="9"/>
    </row>
    <row r="126" spans="1:8" ht="14" x14ac:dyDescent="0.15">
      <c r="A126" s="33" t="s">
        <v>123</v>
      </c>
      <c r="B126" s="9">
        <f>C123</f>
        <v>121</v>
      </c>
      <c r="C126" s="9">
        <f t="shared" si="2"/>
        <v>124</v>
      </c>
      <c r="D126" s="14" t="s">
        <v>267</v>
      </c>
      <c r="E126" s="9" t="s">
        <v>134</v>
      </c>
      <c r="F126" s="9" t="s">
        <v>135</v>
      </c>
      <c r="G126" s="20" t="s">
        <v>127</v>
      </c>
      <c r="H126" s="9"/>
    </row>
    <row r="127" spans="1:8" ht="14" x14ac:dyDescent="0.15">
      <c r="A127" s="33" t="s">
        <v>123</v>
      </c>
      <c r="B127" s="9">
        <f>C123</f>
        <v>121</v>
      </c>
      <c r="C127" s="9">
        <f t="shared" si="2"/>
        <v>125</v>
      </c>
      <c r="D127" s="14" t="s">
        <v>267</v>
      </c>
      <c r="E127" s="9" t="s">
        <v>136</v>
      </c>
      <c r="F127" s="9" t="s">
        <v>137</v>
      </c>
      <c r="G127" s="20" t="s">
        <v>127</v>
      </c>
      <c r="H127" s="9"/>
    </row>
    <row r="128" spans="1:8" ht="14" x14ac:dyDescent="0.15">
      <c r="A128" s="33" t="s">
        <v>123</v>
      </c>
      <c r="B128" s="9" t="str">
        <f>_xlfn.CONCAT(C4,", ",C123)</f>
        <v>2, 121</v>
      </c>
      <c r="C128" s="9">
        <f t="shared" si="2"/>
        <v>126</v>
      </c>
      <c r="D128" s="14" t="s">
        <v>268</v>
      </c>
      <c r="E128" s="9" t="s">
        <v>138</v>
      </c>
      <c r="F128" s="9" t="s">
        <v>139</v>
      </c>
      <c r="G128" s="20" t="s">
        <v>18</v>
      </c>
      <c r="H128" s="9"/>
    </row>
    <row r="129" spans="1:8" ht="14" x14ac:dyDescent="0.15">
      <c r="A129" s="33" t="s">
        <v>123</v>
      </c>
      <c r="B129" s="9">
        <f>C4</f>
        <v>2</v>
      </c>
      <c r="C129" s="9">
        <f t="shared" si="2"/>
        <v>127</v>
      </c>
      <c r="D129" s="14" t="s">
        <v>269</v>
      </c>
      <c r="E129" s="9" t="s">
        <v>148</v>
      </c>
      <c r="F129" s="9" t="s">
        <v>140</v>
      </c>
      <c r="G129" s="20" t="s">
        <v>18</v>
      </c>
      <c r="H129" s="9"/>
    </row>
    <row r="130" spans="1:8" ht="14" x14ac:dyDescent="0.15">
      <c r="A130" s="33" t="s">
        <v>123</v>
      </c>
      <c r="B130" s="9" t="str">
        <f>_xlfn.CONCAT(C4,", ",C123)</f>
        <v>2, 121</v>
      </c>
      <c r="C130" s="9">
        <f t="shared" si="2"/>
        <v>128</v>
      </c>
      <c r="D130" s="14" t="s">
        <v>267</v>
      </c>
      <c r="E130" s="9" t="s">
        <v>141</v>
      </c>
      <c r="F130" s="29" t="s">
        <v>126</v>
      </c>
      <c r="G130" s="20" t="s">
        <v>127</v>
      </c>
      <c r="H130" s="9"/>
    </row>
    <row r="131" spans="1:8" ht="14" x14ac:dyDescent="0.15">
      <c r="A131" s="33" t="s">
        <v>123</v>
      </c>
      <c r="B131" s="9" t="str">
        <f>_xlfn.CONCAT(C4,", ",C123)</f>
        <v>2, 121</v>
      </c>
      <c r="C131" s="9">
        <f t="shared" si="2"/>
        <v>129</v>
      </c>
      <c r="D131" s="14" t="s">
        <v>267</v>
      </c>
      <c r="E131" s="9" t="s">
        <v>142</v>
      </c>
      <c r="F131" s="9" t="s">
        <v>143</v>
      </c>
      <c r="G131" s="20" t="s">
        <v>127</v>
      </c>
      <c r="H131" s="9"/>
    </row>
    <row r="132" spans="1:8" ht="14" x14ac:dyDescent="0.15">
      <c r="A132" s="33" t="s">
        <v>123</v>
      </c>
      <c r="B132" s="9">
        <f>C4</f>
        <v>2</v>
      </c>
      <c r="C132" s="9">
        <f t="shared" si="2"/>
        <v>130</v>
      </c>
      <c r="D132" s="14" t="s">
        <v>144</v>
      </c>
      <c r="E132" s="9" t="s">
        <v>145</v>
      </c>
      <c r="F132" s="9" t="s">
        <v>147</v>
      </c>
      <c r="G132" s="18" t="s">
        <v>127</v>
      </c>
      <c r="H132" s="9"/>
    </row>
    <row r="133" spans="1:8" ht="28" x14ac:dyDescent="0.15">
      <c r="A133" s="33" t="s">
        <v>123</v>
      </c>
      <c r="B133" s="9" t="str">
        <f>_xlfn.CONCAT(C4,", ",C123)</f>
        <v>2, 121</v>
      </c>
      <c r="C133" s="9">
        <f t="shared" si="2"/>
        <v>131</v>
      </c>
      <c r="D133" s="14" t="s">
        <v>154</v>
      </c>
      <c r="E133" s="9" t="s">
        <v>146</v>
      </c>
      <c r="F133" s="9" t="s">
        <v>147</v>
      </c>
      <c r="G133" s="20" t="s">
        <v>18</v>
      </c>
      <c r="H133" s="9"/>
    </row>
    <row r="134" spans="1:8" ht="28" x14ac:dyDescent="0.15">
      <c r="A134" s="33" t="s">
        <v>123</v>
      </c>
      <c r="B134" s="9" t="str">
        <f>_xlfn.CONCAT(C4,", ",C123)</f>
        <v>2, 121</v>
      </c>
      <c r="C134" s="9">
        <f t="shared" si="2"/>
        <v>132</v>
      </c>
      <c r="D134" s="14" t="s">
        <v>154</v>
      </c>
      <c r="E134" s="9" t="s">
        <v>149</v>
      </c>
      <c r="F134" s="9" t="s">
        <v>150</v>
      </c>
      <c r="G134" s="20" t="s">
        <v>18</v>
      </c>
      <c r="H134" s="9"/>
    </row>
    <row r="135" spans="1:8" ht="14" x14ac:dyDescent="0.15">
      <c r="A135" s="33" t="s">
        <v>123</v>
      </c>
      <c r="B135" s="9" t="str">
        <f>_xlfn.CONCAT(C4,", ",C123)</f>
        <v>2, 121</v>
      </c>
      <c r="C135" s="9">
        <f t="shared" si="2"/>
        <v>133</v>
      </c>
      <c r="D135" s="14" t="s">
        <v>151</v>
      </c>
      <c r="E135" s="9" t="s">
        <v>152</v>
      </c>
      <c r="F135" s="9" t="s">
        <v>153</v>
      </c>
      <c r="G135" s="20" t="s">
        <v>127</v>
      </c>
      <c r="H135" s="9"/>
    </row>
    <row r="136" spans="1:8" ht="42" x14ac:dyDescent="0.15">
      <c r="A136" s="33" t="s">
        <v>123</v>
      </c>
      <c r="B136" s="9" t="str">
        <f>_xlfn.CONCAT(C4,", ",C123)</f>
        <v>2, 121</v>
      </c>
      <c r="C136" s="9">
        <f t="shared" si="2"/>
        <v>134</v>
      </c>
      <c r="D136" s="14" t="s">
        <v>267</v>
      </c>
      <c r="E136" s="9" t="s">
        <v>155</v>
      </c>
      <c r="F136" s="9" t="s">
        <v>156</v>
      </c>
      <c r="G136" s="20" t="s">
        <v>127</v>
      </c>
      <c r="H136" s="9" t="s">
        <v>348</v>
      </c>
    </row>
    <row r="137" spans="1:8" ht="42" x14ac:dyDescent="0.15">
      <c r="A137" s="33" t="s">
        <v>123</v>
      </c>
      <c r="B137" s="9">
        <f>C4</f>
        <v>2</v>
      </c>
      <c r="C137" s="9">
        <f t="shared" si="2"/>
        <v>135</v>
      </c>
      <c r="D137" s="14" t="s">
        <v>124</v>
      </c>
      <c r="E137" s="9" t="s">
        <v>159</v>
      </c>
      <c r="F137" s="9" t="s">
        <v>157</v>
      </c>
      <c r="G137" s="20" t="s">
        <v>386</v>
      </c>
      <c r="H137" s="9" t="s">
        <v>355</v>
      </c>
    </row>
    <row r="138" spans="1:8" ht="28" x14ac:dyDescent="0.15">
      <c r="A138" s="33" t="s">
        <v>123</v>
      </c>
      <c r="B138" s="9">
        <f>C4</f>
        <v>2</v>
      </c>
      <c r="C138" s="9">
        <f t="shared" si="2"/>
        <v>136</v>
      </c>
      <c r="D138" s="14" t="s">
        <v>267</v>
      </c>
      <c r="E138" s="23" t="s">
        <v>226</v>
      </c>
      <c r="F138" s="9" t="s">
        <v>158</v>
      </c>
      <c r="G138" s="20" t="s">
        <v>127</v>
      </c>
      <c r="H138" s="9"/>
    </row>
    <row r="139" spans="1:8" ht="42" x14ac:dyDescent="0.15">
      <c r="A139" s="33" t="s">
        <v>123</v>
      </c>
      <c r="B139" s="9" t="str">
        <f>_xlfn.CONCAT(C4,", ",C123)</f>
        <v>2, 121</v>
      </c>
      <c r="C139" s="9">
        <f t="shared" si="2"/>
        <v>137</v>
      </c>
      <c r="D139" s="14" t="s">
        <v>21</v>
      </c>
      <c r="E139" s="23" t="s">
        <v>349</v>
      </c>
      <c r="F139" s="9" t="s">
        <v>350</v>
      </c>
      <c r="G139" s="20" t="s">
        <v>386</v>
      </c>
      <c r="H139" s="9"/>
    </row>
    <row r="140" spans="1:8" ht="42" x14ac:dyDescent="0.15">
      <c r="A140" s="33" t="s">
        <v>123</v>
      </c>
      <c r="B140" s="9">
        <f>C139</f>
        <v>137</v>
      </c>
      <c r="C140" s="9">
        <f t="shared" si="2"/>
        <v>138</v>
      </c>
      <c r="D140" s="14" t="s">
        <v>267</v>
      </c>
      <c r="E140" s="23" t="s">
        <v>351</v>
      </c>
      <c r="F140" s="9" t="s">
        <v>352</v>
      </c>
      <c r="G140" s="20" t="s">
        <v>127</v>
      </c>
      <c r="H140" s="45" t="s">
        <v>354</v>
      </c>
    </row>
    <row r="141" spans="1:8" ht="42" x14ac:dyDescent="0.15">
      <c r="A141" s="33" t="s">
        <v>123</v>
      </c>
      <c r="B141" s="9">
        <f>C139</f>
        <v>137</v>
      </c>
      <c r="C141" s="9">
        <f t="shared" si="2"/>
        <v>139</v>
      </c>
      <c r="D141" s="14" t="s">
        <v>267</v>
      </c>
      <c r="E141" s="23" t="s">
        <v>353</v>
      </c>
      <c r="F141" s="9" t="s">
        <v>352</v>
      </c>
      <c r="G141" s="20" t="s">
        <v>127</v>
      </c>
      <c r="H141" s="46"/>
    </row>
    <row r="142" spans="1:8" ht="28" x14ac:dyDescent="0.15">
      <c r="A142" s="33" t="s">
        <v>123</v>
      </c>
      <c r="B142" s="9" t="str">
        <f>_xlfn.CONCAT(C4,", ",C123)</f>
        <v>2, 121</v>
      </c>
      <c r="C142" s="9">
        <f t="shared" si="2"/>
        <v>140</v>
      </c>
      <c r="D142" s="14" t="s">
        <v>385</v>
      </c>
      <c r="E142" s="9" t="s">
        <v>271</v>
      </c>
      <c r="F142" s="9" t="s">
        <v>272</v>
      </c>
      <c r="G142" s="20" t="s">
        <v>127</v>
      </c>
      <c r="H142" s="9"/>
    </row>
    <row r="143" spans="1:8" ht="28" x14ac:dyDescent="0.15">
      <c r="A143" s="32" t="s">
        <v>164</v>
      </c>
      <c r="B143" s="9" t="str">
        <f>_xlfn.CONCAT(C4,", ", C8)</f>
        <v>2, 6</v>
      </c>
      <c r="C143" s="9">
        <f t="shared" si="2"/>
        <v>141</v>
      </c>
      <c r="D143" s="14" t="s">
        <v>19</v>
      </c>
      <c r="E143" s="9" t="s">
        <v>181</v>
      </c>
      <c r="F143" s="9" t="s">
        <v>87</v>
      </c>
      <c r="G143" s="20" t="s">
        <v>18</v>
      </c>
      <c r="H143" s="9"/>
    </row>
    <row r="144" spans="1:8" ht="28" x14ac:dyDescent="0.15">
      <c r="A144" s="32" t="s">
        <v>164</v>
      </c>
      <c r="B144" s="9" t="str">
        <f>_xlfn.CONCAT(C4,", ", C8)</f>
        <v>2, 6</v>
      </c>
      <c r="C144" s="9">
        <f t="shared" si="2"/>
        <v>142</v>
      </c>
      <c r="D144" s="14" t="s">
        <v>19</v>
      </c>
      <c r="E144" s="9" t="s">
        <v>182</v>
      </c>
      <c r="F144" s="9" t="s">
        <v>183</v>
      </c>
      <c r="G144" s="20" t="s">
        <v>18</v>
      </c>
      <c r="H144" s="9"/>
    </row>
    <row r="145" spans="1:8" ht="28" x14ac:dyDescent="0.15">
      <c r="A145" s="32" t="s">
        <v>164</v>
      </c>
      <c r="B145" s="9" t="str">
        <f>_xlfn.CONCAT(C4,", ", C8)</f>
        <v>2, 6</v>
      </c>
      <c r="C145" s="9">
        <f t="shared" si="2"/>
        <v>143</v>
      </c>
      <c r="D145" s="14" t="s">
        <v>19</v>
      </c>
      <c r="E145" s="9" t="s">
        <v>185</v>
      </c>
      <c r="F145" s="9" t="s">
        <v>183</v>
      </c>
      <c r="G145" s="20" t="s">
        <v>18</v>
      </c>
      <c r="H145" s="9"/>
    </row>
    <row r="146" spans="1:8" ht="28" x14ac:dyDescent="0.15">
      <c r="A146" s="32" t="s">
        <v>164</v>
      </c>
      <c r="B146" s="9" t="str">
        <f>_xlfn.CONCAT(C4,", ", C8)</f>
        <v>2, 6</v>
      </c>
      <c r="C146" s="9">
        <f t="shared" si="2"/>
        <v>144</v>
      </c>
      <c r="D146" s="14" t="s">
        <v>19</v>
      </c>
      <c r="E146" s="29" t="s">
        <v>186</v>
      </c>
      <c r="F146" s="9" t="s">
        <v>183</v>
      </c>
      <c r="G146" s="20" t="s">
        <v>18</v>
      </c>
      <c r="H146" s="9"/>
    </row>
    <row r="147" spans="1:8" ht="28" x14ac:dyDescent="0.15">
      <c r="A147" s="32" t="s">
        <v>164</v>
      </c>
      <c r="B147" s="9">
        <f>C143</f>
        <v>141</v>
      </c>
      <c r="C147" s="9">
        <f t="shared" si="2"/>
        <v>145</v>
      </c>
      <c r="D147" s="14" t="s">
        <v>22</v>
      </c>
      <c r="E147" s="9" t="s">
        <v>189</v>
      </c>
      <c r="F147" s="9" t="s">
        <v>188</v>
      </c>
      <c r="G147" s="20" t="s">
        <v>18</v>
      </c>
      <c r="H147" s="9" t="s">
        <v>190</v>
      </c>
    </row>
    <row r="148" spans="1:8" ht="28" x14ac:dyDescent="0.15">
      <c r="A148" s="32" t="s">
        <v>164</v>
      </c>
      <c r="B148" s="9">
        <f t="shared" ref="B148:B150" si="5">C144</f>
        <v>142</v>
      </c>
      <c r="C148" s="9">
        <f t="shared" si="2"/>
        <v>146</v>
      </c>
      <c r="D148" s="14" t="s">
        <v>22</v>
      </c>
      <c r="E148" s="9" t="s">
        <v>194</v>
      </c>
      <c r="F148" s="9" t="s">
        <v>188</v>
      </c>
      <c r="G148" s="20" t="s">
        <v>18</v>
      </c>
      <c r="H148" s="9"/>
    </row>
    <row r="149" spans="1:8" ht="28" x14ac:dyDescent="0.15">
      <c r="A149" s="32" t="s">
        <v>164</v>
      </c>
      <c r="B149" s="9">
        <f t="shared" si="5"/>
        <v>143</v>
      </c>
      <c r="C149" s="9">
        <f t="shared" si="2"/>
        <v>147</v>
      </c>
      <c r="D149" s="14" t="s">
        <v>22</v>
      </c>
      <c r="E149" s="9" t="s">
        <v>195</v>
      </c>
      <c r="F149" s="9" t="s">
        <v>188</v>
      </c>
      <c r="G149" s="20" t="s">
        <v>18</v>
      </c>
      <c r="H149" s="9"/>
    </row>
    <row r="150" spans="1:8" ht="28" x14ac:dyDescent="0.15">
      <c r="A150" s="32" t="s">
        <v>164</v>
      </c>
      <c r="B150" s="9">
        <f t="shared" si="5"/>
        <v>144</v>
      </c>
      <c r="C150" s="9">
        <f>ROW(C150)-2</f>
        <v>148</v>
      </c>
      <c r="D150" s="14" t="s">
        <v>22</v>
      </c>
      <c r="E150" s="9" t="s">
        <v>196</v>
      </c>
      <c r="F150" s="9" t="s">
        <v>188</v>
      </c>
      <c r="G150" s="20" t="s">
        <v>18</v>
      </c>
      <c r="H150" s="9"/>
    </row>
    <row r="151" spans="1:8" ht="42" x14ac:dyDescent="0.15">
      <c r="A151" s="32" t="s">
        <v>164</v>
      </c>
      <c r="B151" s="9" t="str">
        <f>_xlfn.CONCAT(C4,", ", C8)</f>
        <v>2, 6</v>
      </c>
      <c r="C151" s="9">
        <f t="shared" si="2"/>
        <v>149</v>
      </c>
      <c r="D151" s="14" t="s">
        <v>199</v>
      </c>
      <c r="E151" s="9" t="s">
        <v>197</v>
      </c>
      <c r="F151" s="9" t="s">
        <v>198</v>
      </c>
      <c r="G151" s="20" t="s">
        <v>386</v>
      </c>
      <c r="H151" s="9"/>
    </row>
    <row r="152" spans="1:8" ht="42" x14ac:dyDescent="0.15">
      <c r="A152" s="32" t="s">
        <v>164</v>
      </c>
      <c r="B152" s="9">
        <f>C151</f>
        <v>149</v>
      </c>
      <c r="C152" s="9">
        <f t="shared" si="2"/>
        <v>150</v>
      </c>
      <c r="D152" s="14" t="s">
        <v>22</v>
      </c>
      <c r="E152" s="9" t="s">
        <v>200</v>
      </c>
      <c r="F152" s="9" t="s">
        <v>201</v>
      </c>
      <c r="G152" s="20" t="s">
        <v>18</v>
      </c>
      <c r="H152" s="9" t="s">
        <v>202</v>
      </c>
    </row>
    <row r="153" spans="1:8" x14ac:dyDescent="0.15">
      <c r="C153" s="15"/>
    </row>
    <row r="154" spans="1:8" x14ac:dyDescent="0.15">
      <c r="C154" s="15"/>
    </row>
    <row r="155" spans="1:8" x14ac:dyDescent="0.15">
      <c r="C155" s="15"/>
    </row>
  </sheetData>
  <mergeCells count="1">
    <mergeCell ref="H140:H141"/>
  </mergeCells>
  <dataValidations count="1">
    <dataValidation type="list" allowBlank="1" sqref="D1:D12 D49 D23:D47 D51:D152" xr:uid="{00000000-0002-0000-0100-000000000000}">
      <formula1>"client,banker,admin,client/banker,banker/admin,client/admin,client/banker/admin"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220"/>
  <sheetViews>
    <sheetView zoomScale="85" zoomScaleNormal="85" workbookViewId="0">
      <selection activeCell="C18" sqref="C18"/>
    </sheetView>
  </sheetViews>
  <sheetFormatPr baseColWidth="10" defaultColWidth="12.5" defaultRowHeight="13" x14ac:dyDescent="0.15"/>
  <cols>
    <col min="1" max="1" width="19.33203125" customWidth="1"/>
    <col min="2" max="2" width="13.6640625" customWidth="1"/>
    <col min="3" max="3" width="93.33203125" customWidth="1"/>
    <col min="4" max="4" width="118.5" customWidth="1"/>
    <col min="5" max="5" width="51.6640625" customWidth="1"/>
  </cols>
  <sheetData>
    <row r="1" spans="1:25" ht="19" x14ac:dyDescent="0.15">
      <c r="A1" s="10" t="s">
        <v>6</v>
      </c>
      <c r="B1" s="2" t="s">
        <v>0</v>
      </c>
      <c r="C1" s="2" t="s">
        <v>15</v>
      </c>
      <c r="D1" s="2" t="s">
        <v>13</v>
      </c>
      <c r="E1" s="10" t="s">
        <v>14</v>
      </c>
      <c r="F1" s="1"/>
      <c r="G1" s="1"/>
      <c r="H1" s="1"/>
      <c r="I1" s="1"/>
      <c r="J1" s="1"/>
      <c r="K1" s="1"/>
      <c r="L1" s="1"/>
      <c r="M1" s="1"/>
      <c r="N1" s="1"/>
      <c r="O1" s="1"/>
      <c r="P1" s="1"/>
      <c r="Q1" s="1"/>
      <c r="R1" s="1"/>
      <c r="S1" s="1"/>
      <c r="T1" s="1"/>
      <c r="U1" s="1"/>
      <c r="V1" s="1"/>
      <c r="W1" s="1"/>
      <c r="X1" s="1"/>
      <c r="Y1" s="1"/>
    </row>
    <row r="2" spans="1:25" s="19" customFormat="1" ht="28" x14ac:dyDescent="0.15">
      <c r="A2" s="9">
        <f>ROW(A2)-1</f>
        <v>1</v>
      </c>
      <c r="B2" s="9" t="s">
        <v>248</v>
      </c>
      <c r="C2" s="9" t="s">
        <v>305</v>
      </c>
      <c r="D2" s="9" t="s">
        <v>309</v>
      </c>
      <c r="E2" s="9" t="str">
        <f>_xlfn.CONCAT('Functional Requirements Sheet'!C10,", ",'Functional Requirements Sheet'!C13,", ",'Functional Requirements Sheet'!C14,", ",'Functional Requirements Sheet'!C17,", ",'Functional Requirements Sheet'!C30,", ",'Functional Requirements Sheet'!C66,", ",'Functional Requirements Sheet'!C96,", ",'Functional Requirements Sheet'!C100,", ",'Functional Requirements Sheet'!C130)</f>
        <v>8, 11, 12, 15, 28, 64, 94, 98, 128</v>
      </c>
      <c r="F2" s="15"/>
      <c r="G2" s="15"/>
      <c r="H2" s="15"/>
      <c r="I2" s="15"/>
      <c r="J2" s="15"/>
      <c r="K2" s="15"/>
      <c r="L2" s="15"/>
      <c r="M2" s="15"/>
      <c r="N2" s="15"/>
      <c r="O2" s="15"/>
      <c r="P2" s="15"/>
      <c r="Q2" s="15"/>
      <c r="R2" s="15"/>
      <c r="S2" s="15"/>
      <c r="T2" s="15"/>
      <c r="U2" s="15"/>
      <c r="V2" s="15"/>
      <c r="W2" s="15"/>
      <c r="X2" s="15"/>
      <c r="Y2" s="15"/>
    </row>
    <row r="3" spans="1:25" s="19" customFormat="1" ht="28" x14ac:dyDescent="0.15">
      <c r="A3" s="9">
        <f t="shared" ref="A3:A8" si="0">ROW(A3)-1</f>
        <v>2</v>
      </c>
      <c r="B3" s="9" t="s">
        <v>249</v>
      </c>
      <c r="C3" s="9" t="s">
        <v>310</v>
      </c>
      <c r="D3" s="9" t="s">
        <v>311</v>
      </c>
      <c r="E3" s="9" t="s">
        <v>12</v>
      </c>
      <c r="F3" s="15"/>
      <c r="G3" s="15"/>
      <c r="H3" s="15"/>
      <c r="I3" s="15"/>
      <c r="J3" s="15"/>
      <c r="K3" s="15"/>
      <c r="L3" s="15"/>
      <c r="M3" s="15"/>
      <c r="N3" s="15"/>
      <c r="O3" s="15"/>
      <c r="P3" s="15"/>
      <c r="Q3" s="15"/>
      <c r="R3" s="15"/>
      <c r="S3" s="15"/>
      <c r="T3" s="15"/>
      <c r="U3" s="15"/>
      <c r="V3" s="15"/>
      <c r="W3" s="15"/>
      <c r="X3" s="15"/>
      <c r="Y3" s="15"/>
    </row>
    <row r="4" spans="1:25" s="19" customFormat="1" ht="28" x14ac:dyDescent="0.15">
      <c r="A4" s="9">
        <f t="shared" si="0"/>
        <v>3</v>
      </c>
      <c r="B4" s="9" t="s">
        <v>306</v>
      </c>
      <c r="C4" s="9" t="s">
        <v>347</v>
      </c>
      <c r="D4" s="9" t="s">
        <v>308</v>
      </c>
      <c r="E4" s="9" t="str">
        <f>_xlfn.CONCAT('Functional Requirements Sheet'!C15,", ",'Functional Requirements Sheet'!C21,", ",'Functional Requirements Sheet'!C22,", ",'Functional Requirements Sheet'!C99,", ",'Functional Requirements Sheet'!C118)</f>
        <v>13, 19, 20, 97, 116</v>
      </c>
      <c r="F4" s="15"/>
      <c r="G4" s="15"/>
      <c r="H4" s="15"/>
      <c r="I4" s="15"/>
      <c r="J4" s="15"/>
      <c r="K4" s="15"/>
      <c r="L4" s="15"/>
      <c r="M4" s="15"/>
      <c r="N4" s="15"/>
      <c r="O4" s="15"/>
      <c r="P4" s="15"/>
      <c r="Q4" s="15"/>
      <c r="R4" s="15"/>
      <c r="S4" s="15"/>
      <c r="T4" s="15"/>
      <c r="U4" s="15"/>
      <c r="V4" s="15"/>
      <c r="W4" s="15"/>
      <c r="X4" s="15"/>
      <c r="Y4" s="15"/>
    </row>
    <row r="5" spans="1:25" s="19" customFormat="1" ht="42" x14ac:dyDescent="0.15">
      <c r="A5" s="9">
        <f t="shared" si="0"/>
        <v>4</v>
      </c>
      <c r="B5" s="9" t="s">
        <v>312</v>
      </c>
      <c r="C5" s="9" t="s">
        <v>313</v>
      </c>
      <c r="D5" s="9" t="s">
        <v>314</v>
      </c>
      <c r="E5" s="9" t="s">
        <v>12</v>
      </c>
      <c r="F5" s="15"/>
      <c r="G5" s="15"/>
      <c r="H5" s="15"/>
      <c r="I5" s="15"/>
      <c r="J5" s="15"/>
      <c r="K5" s="15"/>
      <c r="L5" s="15"/>
      <c r="M5" s="15"/>
      <c r="N5" s="15"/>
      <c r="O5" s="15"/>
      <c r="P5" s="15"/>
      <c r="Q5" s="15"/>
      <c r="R5" s="15"/>
      <c r="S5" s="15"/>
      <c r="T5" s="15"/>
      <c r="U5" s="15"/>
      <c r="V5" s="15"/>
      <c r="W5" s="15"/>
      <c r="X5" s="15"/>
      <c r="Y5" s="15"/>
    </row>
    <row r="6" spans="1:25" s="19" customFormat="1" ht="42" x14ac:dyDescent="0.15">
      <c r="A6" s="9">
        <f t="shared" si="0"/>
        <v>5</v>
      </c>
      <c r="B6" s="9" t="s">
        <v>307</v>
      </c>
      <c r="C6" s="9" t="s">
        <v>333</v>
      </c>
      <c r="D6" s="9" t="s">
        <v>334</v>
      </c>
      <c r="E6" s="9" t="str">
        <f>_xlfn.CONCAT('Functional Requirements Sheet'!C113,"-",'Functional Requirements Sheet'!C117)</f>
        <v>111-115</v>
      </c>
      <c r="F6" s="15"/>
      <c r="G6" s="15"/>
      <c r="H6" s="15"/>
      <c r="I6" s="15"/>
      <c r="J6" s="15"/>
      <c r="K6" s="15"/>
      <c r="L6" s="15"/>
      <c r="M6" s="15"/>
      <c r="N6" s="15"/>
      <c r="O6" s="15"/>
      <c r="P6" s="15"/>
      <c r="Q6" s="15"/>
      <c r="R6" s="15"/>
      <c r="S6" s="15"/>
      <c r="T6" s="15"/>
      <c r="U6" s="15"/>
      <c r="V6" s="15"/>
      <c r="W6" s="15"/>
      <c r="X6" s="15"/>
      <c r="Y6" s="15"/>
    </row>
    <row r="7" spans="1:25" s="19" customFormat="1" ht="28" x14ac:dyDescent="0.15">
      <c r="A7" s="9">
        <f t="shared" si="0"/>
        <v>6</v>
      </c>
      <c r="B7" s="9" t="s">
        <v>327</v>
      </c>
      <c r="C7" s="9" t="s">
        <v>328</v>
      </c>
      <c r="D7" s="9" t="s">
        <v>330</v>
      </c>
      <c r="E7" s="9" t="s">
        <v>12</v>
      </c>
      <c r="F7" s="15"/>
      <c r="G7" s="15"/>
      <c r="H7" s="15"/>
      <c r="I7" s="15"/>
      <c r="J7" s="15"/>
      <c r="K7" s="15"/>
      <c r="L7" s="15"/>
      <c r="M7" s="15"/>
      <c r="N7" s="15"/>
      <c r="O7" s="15"/>
      <c r="P7" s="15"/>
      <c r="Q7" s="15"/>
      <c r="R7" s="15"/>
      <c r="S7" s="15"/>
      <c r="T7" s="15"/>
      <c r="U7" s="15"/>
      <c r="V7" s="15"/>
      <c r="W7" s="15"/>
      <c r="X7" s="15"/>
      <c r="Y7" s="15"/>
    </row>
    <row r="8" spans="1:25" s="19" customFormat="1" ht="56" x14ac:dyDescent="0.15">
      <c r="A8" s="9">
        <f t="shared" si="0"/>
        <v>7</v>
      </c>
      <c r="B8" s="9" t="s">
        <v>329</v>
      </c>
      <c r="C8" s="9" t="s">
        <v>331</v>
      </c>
      <c r="D8" s="9" t="s">
        <v>332</v>
      </c>
      <c r="E8" s="9" t="s">
        <v>12</v>
      </c>
      <c r="F8" s="15"/>
      <c r="G8" s="15"/>
      <c r="H8" s="15"/>
      <c r="I8" s="15"/>
      <c r="J8" s="15"/>
      <c r="K8" s="15"/>
      <c r="L8" s="15"/>
      <c r="M8" s="15"/>
      <c r="N8" s="15"/>
      <c r="O8" s="15"/>
      <c r="P8" s="15"/>
      <c r="Q8" s="15"/>
      <c r="R8" s="15"/>
      <c r="S8" s="15"/>
      <c r="T8" s="15"/>
      <c r="U8" s="15"/>
      <c r="V8" s="15"/>
      <c r="W8" s="15"/>
      <c r="X8" s="15"/>
      <c r="Y8" s="15"/>
    </row>
    <row r="9" spans="1:25" s="19" customFormat="1" x14ac:dyDescent="0.15">
      <c r="A9" s="9"/>
      <c r="B9" s="9"/>
      <c r="C9" s="9"/>
      <c r="D9" s="9"/>
      <c r="E9" s="9"/>
      <c r="F9" s="15"/>
      <c r="G9" s="15"/>
      <c r="H9" s="15"/>
      <c r="I9" s="15"/>
      <c r="J9" s="15"/>
      <c r="K9" s="15"/>
      <c r="L9" s="15"/>
      <c r="M9" s="15"/>
      <c r="N9" s="15"/>
      <c r="O9" s="15"/>
      <c r="P9" s="15"/>
      <c r="Q9" s="15"/>
      <c r="R9" s="15"/>
      <c r="S9" s="15"/>
      <c r="T9" s="15"/>
      <c r="U9" s="15"/>
      <c r="V9" s="15"/>
      <c r="W9" s="15"/>
      <c r="X9" s="15"/>
      <c r="Y9" s="15"/>
    </row>
    <row r="10" spans="1:25" s="19" customFormat="1" x14ac:dyDescent="0.15">
      <c r="A10" s="9"/>
      <c r="B10" s="9"/>
      <c r="C10" s="9"/>
      <c r="D10" s="9"/>
      <c r="E10" s="9"/>
      <c r="F10" s="15"/>
      <c r="G10" s="15"/>
      <c r="H10" s="15"/>
      <c r="I10" s="15"/>
      <c r="J10" s="15"/>
      <c r="K10" s="15"/>
      <c r="L10" s="15"/>
      <c r="M10" s="15"/>
      <c r="N10" s="15"/>
      <c r="O10" s="15"/>
      <c r="P10" s="15"/>
      <c r="Q10" s="15"/>
      <c r="R10" s="15"/>
      <c r="S10" s="15"/>
      <c r="T10" s="15"/>
      <c r="U10" s="15"/>
      <c r="V10" s="15"/>
      <c r="W10" s="15"/>
      <c r="X10" s="15"/>
      <c r="Y10" s="15"/>
    </row>
    <row r="11" spans="1:25" s="19" customFormat="1" x14ac:dyDescent="0.15">
      <c r="A11" s="9"/>
      <c r="B11" s="9"/>
      <c r="C11" s="9"/>
      <c r="D11" s="9"/>
      <c r="E11" s="9"/>
      <c r="F11" s="15"/>
      <c r="G11" s="15"/>
      <c r="H11" s="15"/>
      <c r="I11" s="15"/>
      <c r="J11" s="15"/>
      <c r="K11" s="15"/>
      <c r="L11" s="15"/>
      <c r="M11" s="15"/>
      <c r="N11" s="15"/>
      <c r="O11" s="15"/>
      <c r="P11" s="15"/>
      <c r="Q11" s="15"/>
      <c r="R11" s="15"/>
      <c r="S11" s="15"/>
      <c r="T11" s="15"/>
      <c r="U11" s="15"/>
      <c r="V11" s="15"/>
      <c r="W11" s="15"/>
      <c r="X11" s="15"/>
      <c r="Y11" s="15"/>
    </row>
    <row r="12" spans="1:25" x14ac:dyDescent="0.15">
      <c r="A12" s="1"/>
      <c r="B12" s="1"/>
      <c r="C12" s="1"/>
      <c r="D12" s="1"/>
      <c r="E12" s="1"/>
      <c r="F12" s="1"/>
      <c r="G12" s="1"/>
      <c r="H12" s="1"/>
      <c r="I12" s="1"/>
      <c r="J12" s="1"/>
      <c r="K12" s="1"/>
      <c r="L12" s="1"/>
      <c r="M12" s="1"/>
      <c r="N12" s="1"/>
      <c r="O12" s="1"/>
      <c r="P12" s="1"/>
      <c r="Q12" s="1"/>
      <c r="R12" s="1"/>
      <c r="S12" s="1"/>
      <c r="T12" s="1"/>
      <c r="U12" s="1"/>
      <c r="V12" s="1"/>
      <c r="W12" s="1"/>
      <c r="X12" s="1"/>
      <c r="Y12" s="1"/>
    </row>
    <row r="13" spans="1:25" x14ac:dyDescent="0.15">
      <c r="A13" s="1"/>
      <c r="B13" s="1"/>
      <c r="C13" s="1"/>
      <c r="D13" s="1"/>
      <c r="E13" s="1"/>
      <c r="F13" s="1"/>
      <c r="G13" s="1"/>
      <c r="H13" s="1"/>
      <c r="I13" s="1"/>
      <c r="J13" s="1"/>
      <c r="K13" s="1"/>
      <c r="L13" s="1"/>
      <c r="M13" s="1"/>
      <c r="N13" s="1"/>
      <c r="O13" s="1"/>
      <c r="P13" s="1"/>
      <c r="Q13" s="1"/>
      <c r="R13" s="1"/>
      <c r="S13" s="1"/>
      <c r="T13" s="1"/>
      <c r="U13" s="1"/>
      <c r="V13" s="1"/>
      <c r="W13" s="1"/>
      <c r="X13" s="1"/>
      <c r="Y13" s="1"/>
    </row>
    <row r="14" spans="1:25" x14ac:dyDescent="0.15">
      <c r="A14" s="1"/>
      <c r="B14" s="1"/>
      <c r="C14" s="1"/>
      <c r="D14" s="1"/>
      <c r="E14" s="1"/>
      <c r="F14" s="1"/>
      <c r="G14" s="1"/>
      <c r="H14" s="1"/>
      <c r="I14" s="1"/>
      <c r="J14" s="1"/>
      <c r="K14" s="1"/>
      <c r="L14" s="1"/>
      <c r="M14" s="1"/>
      <c r="N14" s="1"/>
      <c r="O14" s="1"/>
      <c r="P14" s="1"/>
      <c r="Q14" s="1"/>
      <c r="R14" s="1"/>
      <c r="S14" s="1"/>
      <c r="T14" s="1"/>
      <c r="U14" s="1"/>
      <c r="V14" s="1"/>
      <c r="W14" s="1"/>
      <c r="X14" s="1"/>
      <c r="Y14" s="1"/>
    </row>
    <row r="15" spans="1:25" x14ac:dyDescent="0.15">
      <c r="A15" s="1"/>
      <c r="B15" s="1"/>
      <c r="C15" s="1"/>
      <c r="D15" s="1"/>
      <c r="E15" s="1"/>
      <c r="F15" s="1"/>
      <c r="G15" s="1"/>
      <c r="H15" s="1"/>
      <c r="I15" s="1"/>
      <c r="J15" s="1"/>
      <c r="K15" s="1"/>
      <c r="L15" s="1"/>
      <c r="M15" s="1"/>
      <c r="N15" s="1"/>
      <c r="O15" s="1"/>
      <c r="P15" s="1"/>
      <c r="Q15" s="1"/>
      <c r="R15" s="1"/>
      <c r="S15" s="1"/>
      <c r="T15" s="1"/>
      <c r="U15" s="1"/>
      <c r="V15" s="1"/>
      <c r="W15" s="1"/>
      <c r="X15" s="1"/>
      <c r="Y15" s="1"/>
    </row>
    <row r="16" spans="1:25" x14ac:dyDescent="0.15">
      <c r="A16" s="1"/>
      <c r="B16" s="1"/>
      <c r="C16" s="1"/>
      <c r="D16" s="1"/>
      <c r="E16" s="1"/>
      <c r="F16" s="1"/>
      <c r="G16" s="1"/>
      <c r="H16" s="1"/>
      <c r="I16" s="1"/>
      <c r="J16" s="1"/>
      <c r="K16" s="1"/>
      <c r="L16" s="1"/>
      <c r="M16" s="1"/>
      <c r="N16" s="1"/>
      <c r="O16" s="1"/>
      <c r="P16" s="1"/>
      <c r="Q16" s="1"/>
      <c r="R16" s="1"/>
      <c r="S16" s="1"/>
      <c r="T16" s="1"/>
      <c r="U16" s="1"/>
      <c r="V16" s="1"/>
      <c r="W16" s="1"/>
      <c r="X16" s="1"/>
      <c r="Y16" s="1"/>
    </row>
    <row r="17" spans="1:25" x14ac:dyDescent="0.15">
      <c r="A17" s="1"/>
      <c r="B17" s="1"/>
      <c r="C17" s="1"/>
      <c r="D17" s="1"/>
      <c r="E17" s="1"/>
      <c r="F17" s="1"/>
      <c r="G17" s="1"/>
      <c r="H17" s="1"/>
      <c r="I17" s="1"/>
      <c r="J17" s="1"/>
      <c r="K17" s="1"/>
      <c r="L17" s="1"/>
      <c r="M17" s="1"/>
      <c r="N17" s="1"/>
      <c r="O17" s="1"/>
      <c r="P17" s="1"/>
      <c r="Q17" s="1"/>
      <c r="R17" s="1"/>
      <c r="S17" s="1"/>
      <c r="T17" s="1"/>
      <c r="U17" s="1"/>
      <c r="V17" s="1"/>
      <c r="W17" s="1"/>
      <c r="X17" s="1"/>
      <c r="Y17" s="1"/>
    </row>
    <row r="18" spans="1:25" x14ac:dyDescent="0.15">
      <c r="A18" s="1"/>
      <c r="B18" s="1"/>
      <c r="C18" s="1"/>
      <c r="D18" s="1"/>
      <c r="E18" s="1"/>
      <c r="F18" s="1"/>
      <c r="G18" s="1"/>
      <c r="H18" s="1"/>
      <c r="I18" s="1"/>
      <c r="J18" s="1"/>
      <c r="K18" s="1"/>
      <c r="L18" s="1"/>
      <c r="M18" s="1"/>
      <c r="N18" s="1"/>
      <c r="O18" s="1"/>
      <c r="P18" s="1"/>
      <c r="Q18" s="1"/>
      <c r="R18" s="1"/>
      <c r="S18" s="1"/>
      <c r="T18" s="1"/>
      <c r="U18" s="1"/>
      <c r="V18" s="1"/>
      <c r="W18" s="1"/>
      <c r="X18" s="1"/>
      <c r="Y18" s="1"/>
    </row>
    <row r="19" spans="1:25" x14ac:dyDescent="0.15">
      <c r="A19" s="1"/>
      <c r="B19" s="1"/>
      <c r="C19" s="1"/>
      <c r="D19" s="1"/>
      <c r="E19" s="1"/>
      <c r="F19" s="1"/>
      <c r="G19" s="1"/>
      <c r="H19" s="1"/>
      <c r="I19" s="1"/>
      <c r="J19" s="1"/>
      <c r="K19" s="1"/>
      <c r="L19" s="1"/>
      <c r="M19" s="1"/>
      <c r="N19" s="1"/>
      <c r="O19" s="1"/>
      <c r="P19" s="1"/>
      <c r="Q19" s="1"/>
      <c r="R19" s="1"/>
      <c r="S19" s="1"/>
      <c r="T19" s="1"/>
      <c r="U19" s="1"/>
      <c r="V19" s="1"/>
      <c r="W19" s="1"/>
      <c r="X19" s="1"/>
      <c r="Y19" s="1"/>
    </row>
    <row r="20" spans="1:25" x14ac:dyDescent="0.15">
      <c r="A20" s="1"/>
      <c r="B20" s="1"/>
      <c r="C20" s="1"/>
      <c r="D20" s="1"/>
      <c r="E20" s="1"/>
      <c r="F20" s="1"/>
      <c r="G20" s="1"/>
      <c r="H20" s="1"/>
      <c r="I20" s="1"/>
      <c r="J20" s="1"/>
      <c r="K20" s="1"/>
      <c r="L20" s="1"/>
      <c r="M20" s="1"/>
      <c r="N20" s="1"/>
      <c r="O20" s="1"/>
      <c r="P20" s="1"/>
      <c r="Q20" s="1"/>
      <c r="R20" s="1"/>
      <c r="S20" s="1"/>
      <c r="T20" s="1"/>
      <c r="U20" s="1"/>
      <c r="V20" s="1"/>
      <c r="W20" s="1"/>
      <c r="X20" s="1"/>
      <c r="Y20" s="1"/>
    </row>
    <row r="21" spans="1:25" x14ac:dyDescent="0.15">
      <c r="A21" s="1"/>
      <c r="B21" s="1"/>
      <c r="C21" s="1"/>
      <c r="D21" s="1"/>
      <c r="E21" s="1"/>
      <c r="F21" s="1"/>
      <c r="G21" s="1"/>
      <c r="H21" s="1"/>
      <c r="I21" s="1"/>
      <c r="J21" s="1"/>
      <c r="K21" s="1"/>
      <c r="L21" s="1"/>
      <c r="M21" s="1"/>
      <c r="N21" s="1"/>
      <c r="O21" s="1"/>
      <c r="P21" s="1"/>
      <c r="Q21" s="1"/>
      <c r="R21" s="1"/>
      <c r="S21" s="1"/>
      <c r="T21" s="1"/>
      <c r="U21" s="1"/>
      <c r="V21" s="1"/>
      <c r="W21" s="1"/>
      <c r="X21" s="1"/>
      <c r="Y21" s="1"/>
    </row>
    <row r="22" spans="1:25" x14ac:dyDescent="0.15">
      <c r="A22" s="1"/>
      <c r="B22" s="1"/>
      <c r="C22" s="1"/>
      <c r="D22" s="1"/>
      <c r="E22" s="1"/>
      <c r="F22" s="1"/>
      <c r="G22" s="1"/>
      <c r="H22" s="1"/>
      <c r="I22" s="1"/>
      <c r="J22" s="1"/>
      <c r="K22" s="1"/>
      <c r="L22" s="1"/>
      <c r="M22" s="1"/>
      <c r="N22" s="1"/>
      <c r="O22" s="1"/>
      <c r="P22" s="1"/>
      <c r="Q22" s="1"/>
      <c r="R22" s="1"/>
      <c r="S22" s="1"/>
      <c r="T22" s="1"/>
      <c r="U22" s="1"/>
      <c r="V22" s="1"/>
      <c r="W22" s="1"/>
      <c r="X22" s="1"/>
      <c r="Y22" s="1"/>
    </row>
    <row r="23" spans="1:25" x14ac:dyDescent="0.15">
      <c r="A23" s="1"/>
      <c r="B23" s="1"/>
      <c r="C23" s="1"/>
      <c r="D23" s="1"/>
      <c r="E23" s="1"/>
      <c r="F23" s="1"/>
      <c r="G23" s="1"/>
      <c r="H23" s="1"/>
      <c r="I23" s="1"/>
      <c r="J23" s="1"/>
      <c r="K23" s="1"/>
      <c r="L23" s="1"/>
      <c r="M23" s="1"/>
      <c r="N23" s="1"/>
      <c r="O23" s="1"/>
      <c r="P23" s="1"/>
      <c r="Q23" s="1"/>
      <c r="R23" s="1"/>
      <c r="S23" s="1"/>
      <c r="T23" s="1"/>
      <c r="U23" s="1"/>
      <c r="V23" s="1"/>
      <c r="W23" s="1"/>
      <c r="X23" s="1"/>
      <c r="Y23" s="1"/>
    </row>
    <row r="24" spans="1:25" x14ac:dyDescent="0.15">
      <c r="A24" s="1"/>
      <c r="B24" s="1"/>
      <c r="C24" s="1"/>
      <c r="D24" s="1"/>
      <c r="E24" s="1"/>
      <c r="F24" s="1"/>
      <c r="G24" s="1"/>
      <c r="H24" s="1"/>
      <c r="I24" s="1"/>
      <c r="J24" s="1"/>
      <c r="K24" s="1"/>
      <c r="L24" s="1"/>
      <c r="M24" s="1"/>
      <c r="N24" s="1"/>
      <c r="O24" s="1"/>
      <c r="P24" s="1"/>
      <c r="Q24" s="1"/>
      <c r="R24" s="1"/>
      <c r="S24" s="1"/>
      <c r="T24" s="1"/>
      <c r="U24" s="1"/>
      <c r="V24" s="1"/>
      <c r="W24" s="1"/>
      <c r="X24" s="1"/>
      <c r="Y24" s="1"/>
    </row>
    <row r="25" spans="1:25" x14ac:dyDescent="0.15">
      <c r="A25" s="1"/>
      <c r="B25" s="1"/>
      <c r="C25" s="1"/>
      <c r="D25" s="1"/>
      <c r="E25" s="1"/>
      <c r="F25" s="1"/>
      <c r="G25" s="1"/>
      <c r="H25" s="1"/>
      <c r="I25" s="1"/>
      <c r="J25" s="1"/>
      <c r="K25" s="1"/>
      <c r="L25" s="1"/>
      <c r="M25" s="1"/>
      <c r="N25" s="1"/>
      <c r="O25" s="1"/>
      <c r="P25" s="1"/>
      <c r="Q25" s="1"/>
      <c r="R25" s="1"/>
      <c r="S25" s="1"/>
      <c r="T25" s="1"/>
      <c r="U25" s="1"/>
      <c r="V25" s="1"/>
      <c r="W25" s="1"/>
      <c r="X25" s="1"/>
      <c r="Y25" s="1"/>
    </row>
    <row r="26" spans="1:25" x14ac:dyDescent="0.15">
      <c r="A26" s="1"/>
      <c r="B26" s="1"/>
      <c r="C26" s="1"/>
      <c r="D26" s="1"/>
      <c r="E26" s="1"/>
      <c r="F26" s="1"/>
      <c r="G26" s="1"/>
      <c r="H26" s="1"/>
      <c r="I26" s="1"/>
      <c r="J26" s="1"/>
      <c r="K26" s="1"/>
      <c r="L26" s="1"/>
      <c r="M26" s="1"/>
      <c r="N26" s="1"/>
      <c r="O26" s="1"/>
      <c r="P26" s="1"/>
      <c r="Q26" s="1"/>
      <c r="R26" s="1"/>
      <c r="S26" s="1"/>
      <c r="T26" s="1"/>
      <c r="U26" s="1"/>
      <c r="V26" s="1"/>
      <c r="W26" s="1"/>
      <c r="X26" s="1"/>
      <c r="Y26" s="1"/>
    </row>
    <row r="27" spans="1:25" x14ac:dyDescent="0.15">
      <c r="A27" s="1"/>
      <c r="B27" s="1"/>
      <c r="C27" s="1"/>
      <c r="D27" s="1"/>
      <c r="E27" s="1"/>
      <c r="F27" s="1"/>
      <c r="G27" s="1"/>
      <c r="H27" s="1"/>
      <c r="I27" s="1"/>
      <c r="J27" s="1"/>
      <c r="K27" s="1"/>
      <c r="L27" s="1"/>
      <c r="M27" s="1"/>
      <c r="N27" s="1"/>
      <c r="O27" s="1"/>
      <c r="P27" s="1"/>
      <c r="Q27" s="1"/>
      <c r="R27" s="1"/>
      <c r="S27" s="1"/>
      <c r="T27" s="1"/>
      <c r="U27" s="1"/>
      <c r="V27" s="1"/>
      <c r="W27" s="1"/>
      <c r="X27" s="1"/>
      <c r="Y27" s="1"/>
    </row>
    <row r="28" spans="1:25" x14ac:dyDescent="0.15">
      <c r="A28" s="1"/>
      <c r="B28" s="1"/>
      <c r="C28" s="1"/>
      <c r="D28" s="1"/>
      <c r="E28" s="1"/>
      <c r="F28" s="1"/>
      <c r="G28" s="1"/>
      <c r="H28" s="1"/>
      <c r="I28" s="1"/>
      <c r="J28" s="1"/>
      <c r="K28" s="1"/>
      <c r="L28" s="1"/>
      <c r="M28" s="1"/>
      <c r="N28" s="1"/>
      <c r="O28" s="1"/>
      <c r="P28" s="1"/>
      <c r="Q28" s="1"/>
      <c r="R28" s="1"/>
      <c r="S28" s="1"/>
      <c r="T28" s="1"/>
      <c r="U28" s="1"/>
      <c r="V28" s="1"/>
      <c r="W28" s="1"/>
      <c r="X28" s="1"/>
      <c r="Y28" s="1"/>
    </row>
    <row r="29" spans="1:25" x14ac:dyDescent="0.15">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15">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15">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15">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15">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15">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15">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15">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15">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15">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15">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15">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15">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15">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15">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15">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15">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15">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15">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15">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15">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15">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15">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15">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15">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15">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15">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15">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15">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15">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15">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15">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15">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15">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15">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15">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15">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15">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15">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15">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15">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15">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15">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15">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15">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15">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15">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15">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15">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15">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15">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15">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15">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15">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15">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15">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15">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15">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15">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15">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15">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15">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15">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15">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15">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15">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15">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15">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15">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15">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15">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Hisham Ibrahim Abdelfattah</dc:creator>
  <cp:lastModifiedBy>Nourhan Khalil</cp:lastModifiedBy>
  <dcterms:created xsi:type="dcterms:W3CDTF">2024-02-27T13:30:16Z</dcterms:created>
  <dcterms:modified xsi:type="dcterms:W3CDTF">2024-04-15T21:53:38Z</dcterms:modified>
</cp:coreProperties>
</file>